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taylormcgill/Desktop/"/>
    </mc:Choice>
  </mc:AlternateContent>
  <xr:revisionPtr revIDLastSave="0" documentId="8_{D5E8B4DC-1939-2241-9F59-A396434FE3DB}" xr6:coauthVersionLast="47" xr6:coauthVersionMax="47" xr10:uidLastSave="{00000000-0000-0000-0000-000000000000}"/>
  <bookViews>
    <workbookView xWindow="30240" yWindow="500" windowWidth="29040" windowHeight="15720" xr2:uid="{00000000-000D-0000-FFFF-FFFF00000000}"/>
  </bookViews>
  <sheets>
    <sheet name="Impact_Totals" sheetId="3" r:id="rId1"/>
    <sheet name="DCPP_Summary" sheetId="2" r:id="rId2"/>
    <sheet name="Data_Drop" sheetId="1" state="hidden" r:id="rId3"/>
    <sheet name="NOTES" sheetId="4" state="hidden" r:id="rId4"/>
  </sheets>
  <definedNames>
    <definedName name="dist_list">Data_Drop!$C$8:$C$332</definedName>
    <definedName name="_xlnm.Print_Titles" localSheetId="1">DCPP_Summary!$1:$4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 l="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57" i="1"/>
  <c r="I57" i="1"/>
  <c r="J57" i="1"/>
  <c r="H58" i="1"/>
  <c r="I58" i="1"/>
  <c r="J58" i="1"/>
  <c r="H59" i="1"/>
  <c r="I59" i="1"/>
  <c r="J59" i="1"/>
  <c r="H60" i="1"/>
  <c r="I60" i="1"/>
  <c r="J60" i="1"/>
  <c r="H61" i="1"/>
  <c r="I61" i="1"/>
  <c r="J61" i="1"/>
  <c r="H62" i="1"/>
  <c r="I62" i="1"/>
  <c r="J62" i="1"/>
  <c r="H63" i="1"/>
  <c r="I63" i="1"/>
  <c r="J63" i="1"/>
  <c r="H64" i="1"/>
  <c r="I64" i="1"/>
  <c r="J64" i="1"/>
  <c r="H65" i="1"/>
  <c r="I65" i="1"/>
  <c r="J65" i="1"/>
  <c r="H66" i="1"/>
  <c r="I66" i="1"/>
  <c r="J66" i="1"/>
  <c r="H67" i="1"/>
  <c r="I67" i="1"/>
  <c r="J67" i="1"/>
  <c r="H68" i="1"/>
  <c r="I68" i="1"/>
  <c r="J68"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94" i="1"/>
  <c r="I94" i="1"/>
  <c r="J94" i="1"/>
  <c r="H95" i="1"/>
  <c r="I95" i="1"/>
  <c r="J95" i="1"/>
  <c r="H96" i="1"/>
  <c r="I96" i="1"/>
  <c r="J96" i="1"/>
  <c r="H97" i="1"/>
  <c r="I97" i="1"/>
  <c r="J97" i="1"/>
  <c r="H98" i="1"/>
  <c r="I98" i="1"/>
  <c r="J98" i="1"/>
  <c r="H99" i="1"/>
  <c r="I99" i="1"/>
  <c r="J99" i="1"/>
  <c r="H100" i="1"/>
  <c r="I100" i="1"/>
  <c r="J100" i="1"/>
  <c r="H101" i="1"/>
  <c r="I101" i="1"/>
  <c r="J101" i="1"/>
  <c r="H102" i="1"/>
  <c r="I102" i="1"/>
  <c r="J102" i="1"/>
  <c r="H103" i="1"/>
  <c r="I103" i="1"/>
  <c r="J103" i="1"/>
  <c r="H104" i="1"/>
  <c r="I104" i="1"/>
  <c r="J104" i="1"/>
  <c r="H105" i="1"/>
  <c r="I105" i="1"/>
  <c r="J105" i="1"/>
  <c r="H106" i="1"/>
  <c r="I106" i="1"/>
  <c r="J106" i="1"/>
  <c r="H107" i="1"/>
  <c r="I107" i="1"/>
  <c r="J107" i="1"/>
  <c r="H108" i="1"/>
  <c r="I108" i="1"/>
  <c r="J108" i="1"/>
  <c r="H109" i="1"/>
  <c r="I109" i="1"/>
  <c r="J109" i="1"/>
  <c r="H110" i="1"/>
  <c r="I110" i="1"/>
  <c r="J110" i="1"/>
  <c r="H111" i="1"/>
  <c r="I111" i="1"/>
  <c r="J111" i="1"/>
  <c r="H112" i="1"/>
  <c r="I112" i="1"/>
  <c r="J112" i="1"/>
  <c r="H113" i="1"/>
  <c r="I113" i="1"/>
  <c r="J113" i="1"/>
  <c r="H114" i="1"/>
  <c r="I114" i="1"/>
  <c r="J114" i="1"/>
  <c r="H115" i="1"/>
  <c r="I115" i="1"/>
  <c r="J115" i="1"/>
  <c r="H116" i="1"/>
  <c r="I116" i="1"/>
  <c r="J116" i="1"/>
  <c r="H117" i="1"/>
  <c r="I117" i="1"/>
  <c r="J117" i="1"/>
  <c r="H118" i="1"/>
  <c r="I118" i="1"/>
  <c r="J118" i="1"/>
  <c r="H119" i="1"/>
  <c r="I119" i="1"/>
  <c r="J119" i="1"/>
  <c r="H120" i="1"/>
  <c r="I120" i="1"/>
  <c r="J120" i="1"/>
  <c r="H121" i="1"/>
  <c r="I121" i="1"/>
  <c r="J121" i="1"/>
  <c r="H122" i="1"/>
  <c r="I122" i="1"/>
  <c r="J122" i="1"/>
  <c r="H123" i="1"/>
  <c r="I123" i="1"/>
  <c r="J123" i="1"/>
  <c r="H124" i="1"/>
  <c r="I124" i="1"/>
  <c r="J124" i="1"/>
  <c r="H125" i="1"/>
  <c r="I125" i="1"/>
  <c r="J125" i="1"/>
  <c r="H126" i="1"/>
  <c r="I126" i="1"/>
  <c r="J126" i="1"/>
  <c r="H127" i="1"/>
  <c r="I127" i="1"/>
  <c r="J127" i="1"/>
  <c r="H128" i="1"/>
  <c r="I128" i="1"/>
  <c r="J128" i="1"/>
  <c r="H129" i="1"/>
  <c r="I129" i="1"/>
  <c r="J129" i="1"/>
  <c r="H130" i="1"/>
  <c r="I130" i="1"/>
  <c r="J130" i="1"/>
  <c r="H131" i="1"/>
  <c r="I131" i="1"/>
  <c r="J131" i="1"/>
  <c r="H132" i="1"/>
  <c r="I132" i="1"/>
  <c r="J132" i="1"/>
  <c r="H133" i="1"/>
  <c r="I133" i="1"/>
  <c r="J133" i="1"/>
  <c r="H134" i="1"/>
  <c r="I134" i="1"/>
  <c r="J134" i="1"/>
  <c r="H135" i="1"/>
  <c r="I135" i="1"/>
  <c r="J135" i="1"/>
  <c r="H136" i="1"/>
  <c r="I136" i="1"/>
  <c r="J136" i="1"/>
  <c r="H137" i="1"/>
  <c r="I137" i="1"/>
  <c r="J137" i="1"/>
  <c r="H138" i="1"/>
  <c r="I138" i="1"/>
  <c r="J138" i="1"/>
  <c r="H139" i="1"/>
  <c r="I139" i="1"/>
  <c r="J139" i="1"/>
  <c r="H140" i="1"/>
  <c r="I140" i="1"/>
  <c r="J140" i="1"/>
  <c r="H141" i="1"/>
  <c r="I141" i="1"/>
  <c r="J141" i="1"/>
  <c r="H142" i="1"/>
  <c r="I142" i="1"/>
  <c r="J142" i="1"/>
  <c r="H143" i="1"/>
  <c r="I143" i="1"/>
  <c r="J143" i="1"/>
  <c r="H144" i="1"/>
  <c r="I144" i="1"/>
  <c r="J144" i="1"/>
  <c r="H145" i="1"/>
  <c r="I145" i="1"/>
  <c r="J145" i="1"/>
  <c r="H146" i="1"/>
  <c r="I146" i="1"/>
  <c r="J146" i="1"/>
  <c r="H147" i="1"/>
  <c r="I147" i="1"/>
  <c r="J147" i="1"/>
  <c r="H148" i="1"/>
  <c r="I148" i="1"/>
  <c r="J148" i="1"/>
  <c r="H149" i="1"/>
  <c r="I149" i="1"/>
  <c r="J149" i="1"/>
  <c r="H150" i="1"/>
  <c r="I150" i="1"/>
  <c r="J150" i="1"/>
  <c r="H151" i="1"/>
  <c r="I151" i="1"/>
  <c r="J151" i="1"/>
  <c r="H152" i="1"/>
  <c r="I152" i="1"/>
  <c r="J152" i="1"/>
  <c r="H153" i="1"/>
  <c r="I153" i="1"/>
  <c r="J153" i="1"/>
  <c r="H154" i="1"/>
  <c r="I154" i="1"/>
  <c r="J154" i="1"/>
  <c r="H155" i="1"/>
  <c r="I155" i="1"/>
  <c r="J155" i="1"/>
  <c r="H156" i="1"/>
  <c r="I156" i="1"/>
  <c r="J156" i="1"/>
  <c r="H157" i="1"/>
  <c r="I157" i="1"/>
  <c r="J157" i="1"/>
  <c r="H158" i="1"/>
  <c r="I158" i="1"/>
  <c r="J158" i="1"/>
  <c r="H159" i="1"/>
  <c r="I159" i="1"/>
  <c r="J159" i="1"/>
  <c r="H160" i="1"/>
  <c r="I160" i="1"/>
  <c r="J160" i="1"/>
  <c r="H161" i="1"/>
  <c r="I161" i="1"/>
  <c r="J161" i="1"/>
  <c r="H162" i="1"/>
  <c r="I162" i="1"/>
  <c r="J162" i="1"/>
  <c r="H163" i="1"/>
  <c r="I163" i="1"/>
  <c r="J163" i="1"/>
  <c r="H164" i="1"/>
  <c r="I164" i="1"/>
  <c r="J164" i="1"/>
  <c r="H165" i="1"/>
  <c r="I165" i="1"/>
  <c r="J165" i="1"/>
  <c r="H166" i="1"/>
  <c r="I166" i="1"/>
  <c r="J166" i="1"/>
  <c r="H167" i="1"/>
  <c r="I167" i="1"/>
  <c r="J167" i="1"/>
  <c r="H168" i="1"/>
  <c r="I168" i="1"/>
  <c r="J168" i="1"/>
  <c r="H169" i="1"/>
  <c r="I169" i="1"/>
  <c r="J169" i="1"/>
  <c r="H170" i="1"/>
  <c r="I170" i="1"/>
  <c r="J170" i="1"/>
  <c r="H171" i="1"/>
  <c r="I171" i="1"/>
  <c r="J171" i="1"/>
  <c r="H172" i="1"/>
  <c r="I172" i="1"/>
  <c r="J172" i="1"/>
  <c r="H173" i="1"/>
  <c r="I173" i="1"/>
  <c r="J173" i="1"/>
  <c r="H174" i="1"/>
  <c r="I174" i="1"/>
  <c r="J174" i="1"/>
  <c r="H175" i="1"/>
  <c r="I175" i="1"/>
  <c r="J175" i="1"/>
  <c r="H176" i="1"/>
  <c r="I176" i="1"/>
  <c r="J176" i="1"/>
  <c r="H177" i="1"/>
  <c r="I177" i="1"/>
  <c r="J177" i="1"/>
  <c r="H178" i="1"/>
  <c r="I178" i="1"/>
  <c r="J178" i="1"/>
  <c r="H179" i="1"/>
  <c r="I179" i="1"/>
  <c r="J179" i="1"/>
  <c r="H180" i="1"/>
  <c r="I180" i="1"/>
  <c r="J180" i="1"/>
  <c r="H181" i="1"/>
  <c r="I181" i="1"/>
  <c r="J181" i="1"/>
  <c r="H182" i="1"/>
  <c r="I182" i="1"/>
  <c r="J182" i="1"/>
  <c r="H183" i="1"/>
  <c r="I183" i="1"/>
  <c r="J183" i="1"/>
  <c r="H184" i="1"/>
  <c r="I184" i="1"/>
  <c r="J184" i="1"/>
  <c r="H185" i="1"/>
  <c r="I185" i="1"/>
  <c r="J185" i="1"/>
  <c r="H186" i="1"/>
  <c r="I186" i="1"/>
  <c r="J186" i="1"/>
  <c r="H187" i="1"/>
  <c r="I187" i="1"/>
  <c r="J187" i="1"/>
  <c r="H188" i="1"/>
  <c r="I188" i="1"/>
  <c r="J188" i="1"/>
  <c r="H189" i="1"/>
  <c r="I189" i="1"/>
  <c r="J189" i="1"/>
  <c r="H190" i="1"/>
  <c r="I190" i="1"/>
  <c r="J190" i="1"/>
  <c r="H191" i="1"/>
  <c r="I191" i="1"/>
  <c r="J191" i="1"/>
  <c r="H192" i="1"/>
  <c r="I192" i="1"/>
  <c r="J192" i="1"/>
  <c r="H193" i="1"/>
  <c r="I193" i="1"/>
  <c r="J193" i="1"/>
  <c r="H194" i="1"/>
  <c r="I194" i="1"/>
  <c r="J194" i="1"/>
  <c r="H195" i="1"/>
  <c r="I195" i="1"/>
  <c r="J195" i="1"/>
  <c r="H196" i="1"/>
  <c r="I196" i="1"/>
  <c r="J196" i="1"/>
  <c r="H197" i="1"/>
  <c r="I197" i="1"/>
  <c r="J197" i="1"/>
  <c r="H198" i="1"/>
  <c r="I198" i="1"/>
  <c r="J198" i="1"/>
  <c r="H199" i="1"/>
  <c r="I199" i="1"/>
  <c r="J199" i="1"/>
  <c r="H200" i="1"/>
  <c r="I200" i="1"/>
  <c r="J200" i="1"/>
  <c r="H201" i="1"/>
  <c r="I201" i="1"/>
  <c r="J201" i="1"/>
  <c r="H202" i="1"/>
  <c r="I202" i="1"/>
  <c r="J202" i="1"/>
  <c r="H203" i="1"/>
  <c r="I203" i="1"/>
  <c r="J203" i="1"/>
  <c r="H204" i="1"/>
  <c r="I204" i="1"/>
  <c r="J204" i="1"/>
  <c r="H205" i="1"/>
  <c r="I205" i="1"/>
  <c r="J205" i="1"/>
  <c r="H206" i="1"/>
  <c r="I206" i="1"/>
  <c r="J206" i="1"/>
  <c r="H207" i="1"/>
  <c r="I207" i="1"/>
  <c r="J207" i="1"/>
  <c r="H208" i="1"/>
  <c r="I208" i="1"/>
  <c r="J208" i="1"/>
  <c r="H209" i="1"/>
  <c r="I209" i="1"/>
  <c r="J209" i="1"/>
  <c r="H210" i="1"/>
  <c r="I210" i="1"/>
  <c r="J210" i="1"/>
  <c r="H211" i="1"/>
  <c r="I211" i="1"/>
  <c r="J211" i="1"/>
  <c r="H212" i="1"/>
  <c r="I212" i="1"/>
  <c r="J212" i="1"/>
  <c r="H213" i="1"/>
  <c r="I213" i="1"/>
  <c r="J213" i="1"/>
  <c r="H214" i="1"/>
  <c r="I214" i="1"/>
  <c r="J214" i="1"/>
  <c r="H215" i="1"/>
  <c r="I215" i="1"/>
  <c r="J215" i="1"/>
  <c r="H216" i="1"/>
  <c r="I216" i="1"/>
  <c r="J216" i="1"/>
  <c r="H217" i="1"/>
  <c r="I217" i="1"/>
  <c r="J217" i="1"/>
  <c r="H218" i="1"/>
  <c r="I218" i="1"/>
  <c r="J218" i="1"/>
  <c r="H219" i="1"/>
  <c r="I219" i="1"/>
  <c r="J219" i="1"/>
  <c r="H220" i="1"/>
  <c r="I220" i="1"/>
  <c r="J220" i="1"/>
  <c r="H221" i="1"/>
  <c r="I221" i="1"/>
  <c r="J221" i="1"/>
  <c r="H222" i="1"/>
  <c r="I222" i="1"/>
  <c r="J222" i="1"/>
  <c r="H223" i="1"/>
  <c r="I223" i="1"/>
  <c r="J223" i="1"/>
  <c r="H224" i="1"/>
  <c r="I224" i="1"/>
  <c r="J224" i="1"/>
  <c r="H225" i="1"/>
  <c r="I225" i="1"/>
  <c r="J225" i="1"/>
  <c r="H226" i="1"/>
  <c r="I226" i="1"/>
  <c r="J226" i="1"/>
  <c r="H227" i="1"/>
  <c r="I227" i="1"/>
  <c r="J227" i="1"/>
  <c r="H228" i="1"/>
  <c r="I228" i="1"/>
  <c r="J228" i="1"/>
  <c r="H229" i="1"/>
  <c r="I229" i="1"/>
  <c r="J229" i="1"/>
  <c r="H230" i="1"/>
  <c r="I230" i="1"/>
  <c r="J230" i="1"/>
  <c r="H231" i="1"/>
  <c r="I231" i="1"/>
  <c r="J231" i="1"/>
  <c r="H232" i="1"/>
  <c r="I232" i="1"/>
  <c r="J232" i="1"/>
  <c r="H233" i="1"/>
  <c r="I233" i="1"/>
  <c r="J233" i="1"/>
  <c r="H234" i="1"/>
  <c r="I234" i="1"/>
  <c r="J234" i="1"/>
  <c r="H235" i="1"/>
  <c r="I235" i="1"/>
  <c r="J235" i="1"/>
  <c r="H236" i="1"/>
  <c r="I236" i="1"/>
  <c r="J236" i="1"/>
  <c r="H237" i="1"/>
  <c r="I237" i="1"/>
  <c r="J237" i="1"/>
  <c r="H238" i="1"/>
  <c r="I238" i="1"/>
  <c r="J238" i="1"/>
  <c r="H239" i="1"/>
  <c r="I239" i="1"/>
  <c r="J239" i="1"/>
  <c r="H240" i="1"/>
  <c r="I240" i="1"/>
  <c r="J240" i="1"/>
  <c r="H241" i="1"/>
  <c r="I241" i="1"/>
  <c r="J241" i="1"/>
  <c r="H242" i="1"/>
  <c r="I242" i="1"/>
  <c r="J242" i="1"/>
  <c r="H243" i="1"/>
  <c r="I243" i="1"/>
  <c r="J243" i="1"/>
  <c r="H244" i="1"/>
  <c r="I244" i="1"/>
  <c r="J244" i="1"/>
  <c r="H245" i="1"/>
  <c r="I245" i="1"/>
  <c r="J245" i="1"/>
  <c r="H246" i="1"/>
  <c r="I246" i="1"/>
  <c r="J246" i="1"/>
  <c r="H247" i="1"/>
  <c r="I247" i="1"/>
  <c r="J247" i="1"/>
  <c r="H248" i="1"/>
  <c r="I248" i="1"/>
  <c r="J248" i="1"/>
  <c r="H249" i="1"/>
  <c r="I249" i="1"/>
  <c r="J249" i="1"/>
  <c r="H250" i="1"/>
  <c r="I250" i="1"/>
  <c r="J250" i="1"/>
  <c r="H251" i="1"/>
  <c r="I251" i="1"/>
  <c r="J251" i="1"/>
  <c r="H252" i="1"/>
  <c r="I252" i="1"/>
  <c r="J252" i="1"/>
  <c r="H253" i="1"/>
  <c r="I253" i="1"/>
  <c r="J253" i="1"/>
  <c r="H254" i="1"/>
  <c r="I254" i="1"/>
  <c r="J254" i="1"/>
  <c r="H255" i="1"/>
  <c r="I255" i="1"/>
  <c r="J255" i="1"/>
  <c r="H256" i="1"/>
  <c r="I256" i="1"/>
  <c r="J256" i="1"/>
  <c r="H257" i="1"/>
  <c r="I257" i="1"/>
  <c r="J257" i="1"/>
  <c r="H258" i="1"/>
  <c r="I258" i="1"/>
  <c r="J258" i="1"/>
  <c r="H259" i="1"/>
  <c r="I259" i="1"/>
  <c r="J259" i="1"/>
  <c r="H260" i="1"/>
  <c r="I260" i="1"/>
  <c r="J260" i="1"/>
  <c r="H261" i="1"/>
  <c r="I261" i="1"/>
  <c r="J261" i="1"/>
  <c r="H262" i="1"/>
  <c r="I262" i="1"/>
  <c r="J262" i="1"/>
  <c r="H263" i="1"/>
  <c r="I263" i="1"/>
  <c r="J263" i="1"/>
  <c r="H264" i="1"/>
  <c r="I264" i="1"/>
  <c r="J264" i="1"/>
  <c r="H265" i="1"/>
  <c r="I265" i="1"/>
  <c r="J265" i="1"/>
  <c r="H266" i="1"/>
  <c r="I266" i="1"/>
  <c r="J266" i="1"/>
  <c r="H267" i="1"/>
  <c r="I267" i="1"/>
  <c r="J267" i="1"/>
  <c r="H268" i="1"/>
  <c r="I268" i="1"/>
  <c r="J268" i="1"/>
  <c r="H269" i="1"/>
  <c r="I269" i="1"/>
  <c r="J269" i="1"/>
  <c r="H270" i="1"/>
  <c r="I270" i="1"/>
  <c r="J270" i="1"/>
  <c r="H271" i="1"/>
  <c r="I271" i="1"/>
  <c r="J271" i="1"/>
  <c r="H272" i="1"/>
  <c r="I272" i="1"/>
  <c r="J272" i="1"/>
  <c r="H273" i="1"/>
  <c r="I273" i="1"/>
  <c r="J273" i="1"/>
  <c r="H274" i="1"/>
  <c r="I274" i="1"/>
  <c r="J274" i="1"/>
  <c r="H275" i="1"/>
  <c r="I275" i="1"/>
  <c r="J275" i="1"/>
  <c r="H276" i="1"/>
  <c r="I276" i="1"/>
  <c r="J276" i="1"/>
  <c r="H277" i="1"/>
  <c r="I277" i="1"/>
  <c r="J277" i="1"/>
  <c r="H278" i="1"/>
  <c r="I278" i="1"/>
  <c r="J278" i="1"/>
  <c r="H279" i="1"/>
  <c r="I279" i="1"/>
  <c r="J279" i="1"/>
  <c r="H280" i="1"/>
  <c r="I280" i="1"/>
  <c r="J280" i="1"/>
  <c r="H281" i="1"/>
  <c r="I281" i="1"/>
  <c r="J281" i="1"/>
  <c r="H282" i="1"/>
  <c r="I282" i="1"/>
  <c r="J282" i="1"/>
  <c r="H283" i="1"/>
  <c r="I283" i="1"/>
  <c r="J283" i="1"/>
  <c r="H284" i="1"/>
  <c r="I284" i="1"/>
  <c r="J284" i="1"/>
  <c r="H285" i="1"/>
  <c r="I285" i="1"/>
  <c r="J285" i="1"/>
  <c r="H286" i="1"/>
  <c r="I286" i="1"/>
  <c r="J286" i="1"/>
  <c r="H287" i="1"/>
  <c r="I287" i="1"/>
  <c r="J287" i="1"/>
  <c r="H288" i="1"/>
  <c r="I288" i="1"/>
  <c r="J288" i="1"/>
  <c r="H289" i="1"/>
  <c r="I289" i="1"/>
  <c r="J289" i="1"/>
  <c r="H290" i="1"/>
  <c r="I290" i="1"/>
  <c r="J290" i="1"/>
  <c r="H291" i="1"/>
  <c r="I291" i="1"/>
  <c r="J291" i="1"/>
  <c r="H292" i="1"/>
  <c r="I292" i="1"/>
  <c r="J292" i="1"/>
  <c r="H293" i="1"/>
  <c r="I293" i="1"/>
  <c r="J293" i="1"/>
  <c r="H294" i="1"/>
  <c r="I294" i="1"/>
  <c r="J294" i="1"/>
  <c r="H295" i="1"/>
  <c r="I295" i="1"/>
  <c r="J295" i="1"/>
  <c r="H296" i="1"/>
  <c r="I296" i="1"/>
  <c r="J296" i="1"/>
  <c r="H297" i="1"/>
  <c r="I297" i="1"/>
  <c r="J297" i="1"/>
  <c r="H298" i="1"/>
  <c r="I298" i="1"/>
  <c r="J298" i="1"/>
  <c r="H299" i="1"/>
  <c r="I299" i="1"/>
  <c r="J299" i="1"/>
  <c r="H300" i="1"/>
  <c r="I300" i="1"/>
  <c r="J300" i="1"/>
  <c r="H301" i="1"/>
  <c r="I301" i="1"/>
  <c r="J301" i="1"/>
  <c r="H302" i="1"/>
  <c r="I302" i="1"/>
  <c r="J302" i="1"/>
  <c r="H303" i="1"/>
  <c r="I303" i="1"/>
  <c r="J303" i="1"/>
  <c r="H304" i="1"/>
  <c r="I304" i="1"/>
  <c r="J304" i="1"/>
  <c r="H305" i="1"/>
  <c r="I305" i="1"/>
  <c r="J305" i="1"/>
  <c r="H306" i="1"/>
  <c r="I306" i="1"/>
  <c r="J306" i="1"/>
  <c r="H307" i="1"/>
  <c r="I307" i="1"/>
  <c r="J307" i="1"/>
  <c r="H308" i="1"/>
  <c r="I308" i="1"/>
  <c r="J308" i="1"/>
  <c r="H309" i="1"/>
  <c r="I309" i="1"/>
  <c r="J309" i="1"/>
  <c r="H310" i="1"/>
  <c r="I310" i="1"/>
  <c r="J310" i="1"/>
  <c r="H311" i="1"/>
  <c r="I311" i="1"/>
  <c r="J311" i="1"/>
  <c r="H312" i="1"/>
  <c r="I312" i="1"/>
  <c r="J312" i="1"/>
  <c r="H313" i="1"/>
  <c r="I313" i="1"/>
  <c r="J313" i="1"/>
  <c r="H314" i="1"/>
  <c r="I314" i="1"/>
  <c r="J314" i="1"/>
  <c r="H315" i="1"/>
  <c r="I315" i="1"/>
  <c r="J315" i="1"/>
  <c r="H316" i="1"/>
  <c r="I316" i="1"/>
  <c r="J316" i="1"/>
  <c r="H317" i="1"/>
  <c r="I317" i="1"/>
  <c r="J317" i="1"/>
  <c r="H318" i="1"/>
  <c r="I318" i="1"/>
  <c r="J318" i="1"/>
  <c r="H319" i="1"/>
  <c r="I319" i="1"/>
  <c r="J319" i="1"/>
  <c r="H320" i="1"/>
  <c r="I320" i="1"/>
  <c r="J320" i="1"/>
  <c r="H321" i="1"/>
  <c r="I321" i="1"/>
  <c r="J321" i="1"/>
  <c r="H322" i="1"/>
  <c r="I322" i="1"/>
  <c r="J322" i="1"/>
  <c r="H323" i="1"/>
  <c r="I323" i="1"/>
  <c r="J323" i="1"/>
  <c r="H324" i="1"/>
  <c r="I324" i="1"/>
  <c r="J324" i="1"/>
  <c r="H325" i="1"/>
  <c r="I325" i="1"/>
  <c r="J325" i="1"/>
  <c r="H326" i="1"/>
  <c r="I326" i="1"/>
  <c r="J326" i="1"/>
  <c r="H327" i="1"/>
  <c r="I327" i="1"/>
  <c r="J327" i="1"/>
  <c r="H328" i="1"/>
  <c r="I328" i="1"/>
  <c r="J328" i="1"/>
  <c r="H329" i="1"/>
  <c r="I329" i="1"/>
  <c r="J329" i="1"/>
  <c r="H330" i="1"/>
  <c r="I330" i="1"/>
  <c r="J330" i="1"/>
  <c r="H331" i="1"/>
  <c r="I331" i="1"/>
  <c r="J331" i="1"/>
  <c r="H332" i="1"/>
  <c r="I332" i="1"/>
  <c r="J332" i="1"/>
  <c r="L8" i="1"/>
  <c r="J8" i="1"/>
  <c r="I8" i="1"/>
  <c r="H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8" i="1"/>
  <c r="R8" i="1" l="1"/>
  <c r="D12" i="3"/>
  <c r="T341" i="2" l="1"/>
  <c r="B337" i="2"/>
  <c r="B342" i="2"/>
  <c r="B341" i="2"/>
  <c r="B340" i="2"/>
  <c r="B339"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1" i="2"/>
  <c r="C13" i="3"/>
  <c r="V6" i="3"/>
  <c r="AG335" i="1"/>
  <c r="AK332" i="1"/>
  <c r="R332" i="1"/>
  <c r="AK331" i="1"/>
  <c r="R331" i="1"/>
  <c r="AK330" i="1"/>
  <c r="R330" i="1"/>
  <c r="AK329" i="1"/>
  <c r="R329" i="1"/>
  <c r="AK328" i="1"/>
  <c r="R328" i="1"/>
  <c r="AK327" i="1"/>
  <c r="R327" i="1"/>
  <c r="AK326" i="1"/>
  <c r="R326" i="1"/>
  <c r="AK325" i="1"/>
  <c r="R325" i="1"/>
  <c r="AK324" i="1"/>
  <c r="R324" i="1"/>
  <c r="AK323" i="1"/>
  <c r="R323" i="1"/>
  <c r="AK322" i="1"/>
  <c r="R322" i="1"/>
  <c r="AK321" i="1"/>
  <c r="R321" i="1"/>
  <c r="AK320" i="1"/>
  <c r="R320" i="1"/>
  <c r="AK319" i="1"/>
  <c r="R319" i="1"/>
  <c r="AK318" i="1"/>
  <c r="R318" i="1"/>
  <c r="AK317" i="1"/>
  <c r="R317" i="1"/>
  <c r="AK316" i="1"/>
  <c r="R316" i="1"/>
  <c r="AK315" i="1"/>
  <c r="R315" i="1"/>
  <c r="AK314" i="1"/>
  <c r="R314" i="1"/>
  <c r="AK313" i="1"/>
  <c r="R313" i="1"/>
  <c r="AK312" i="1"/>
  <c r="R312" i="1"/>
  <c r="AK311" i="1"/>
  <c r="R311" i="1"/>
  <c r="AK310" i="1"/>
  <c r="R310" i="1"/>
  <c r="AK309" i="1"/>
  <c r="R309" i="1"/>
  <c r="AK308" i="1"/>
  <c r="R308" i="1"/>
  <c r="AK307" i="1"/>
  <c r="R307" i="1"/>
  <c r="AK306" i="1"/>
  <c r="R306" i="1"/>
  <c r="AK305" i="1"/>
  <c r="R305" i="1"/>
  <c r="AK304" i="1"/>
  <c r="R304" i="1"/>
  <c r="AK303" i="1"/>
  <c r="R303" i="1"/>
  <c r="AK302" i="1"/>
  <c r="R302" i="1"/>
  <c r="AK301" i="1"/>
  <c r="R301" i="1"/>
  <c r="AK300" i="1"/>
  <c r="R300" i="1"/>
  <c r="AK299" i="1"/>
  <c r="R299" i="1"/>
  <c r="AK298" i="1"/>
  <c r="R298" i="1"/>
  <c r="AK297" i="1"/>
  <c r="R297" i="1"/>
  <c r="AK296" i="1"/>
  <c r="R296" i="1"/>
  <c r="AK295" i="1"/>
  <c r="R295" i="1"/>
  <c r="AK294" i="1"/>
  <c r="R294" i="1"/>
  <c r="AK293" i="1"/>
  <c r="R293" i="1"/>
  <c r="AK292" i="1"/>
  <c r="R292" i="1"/>
  <c r="AK291" i="1"/>
  <c r="R291" i="1"/>
  <c r="AK290" i="1"/>
  <c r="R290" i="1"/>
  <c r="AK289" i="1"/>
  <c r="R289" i="1"/>
  <c r="AK288" i="1"/>
  <c r="R288" i="1"/>
  <c r="AK287" i="1"/>
  <c r="R287" i="1"/>
  <c r="AK286" i="1"/>
  <c r="R286" i="1"/>
  <c r="AK285" i="1"/>
  <c r="R285" i="1"/>
  <c r="AK284" i="1"/>
  <c r="R284" i="1"/>
  <c r="AK283" i="1"/>
  <c r="R283" i="1"/>
  <c r="AK282" i="1"/>
  <c r="R282" i="1"/>
  <c r="AK281" i="1"/>
  <c r="R281" i="1"/>
  <c r="AK280" i="1"/>
  <c r="R280" i="1"/>
  <c r="AK279" i="1"/>
  <c r="R279" i="1"/>
  <c r="AK278" i="1"/>
  <c r="R278" i="1"/>
  <c r="AK277" i="1"/>
  <c r="R277" i="1"/>
  <c r="AK276" i="1"/>
  <c r="R276" i="1"/>
  <c r="AK275" i="1"/>
  <c r="R275" i="1"/>
  <c r="AK274" i="1"/>
  <c r="R274" i="1"/>
  <c r="AK273" i="1"/>
  <c r="R273" i="1"/>
  <c r="AK272" i="1"/>
  <c r="R272" i="1"/>
  <c r="AK271" i="1"/>
  <c r="R271" i="1"/>
  <c r="AK270" i="1"/>
  <c r="R270" i="1"/>
  <c r="AK269" i="1"/>
  <c r="R269" i="1"/>
  <c r="AK268" i="1"/>
  <c r="R268" i="1"/>
  <c r="AK267" i="1"/>
  <c r="R267" i="1"/>
  <c r="AK266" i="1"/>
  <c r="R266" i="1"/>
  <c r="AK265" i="1"/>
  <c r="R265" i="1"/>
  <c r="AK264" i="1"/>
  <c r="R264" i="1"/>
  <c r="AK263" i="1"/>
  <c r="R263" i="1"/>
  <c r="AK262" i="1"/>
  <c r="R262" i="1"/>
  <c r="AK261" i="1"/>
  <c r="R261" i="1"/>
  <c r="AK260" i="1"/>
  <c r="R260" i="1"/>
  <c r="AK259" i="1"/>
  <c r="R259" i="1"/>
  <c r="AK258" i="1"/>
  <c r="R258" i="1"/>
  <c r="AK257" i="1"/>
  <c r="R257" i="1"/>
  <c r="AK256" i="1"/>
  <c r="R256" i="1"/>
  <c r="AK255" i="1"/>
  <c r="R255" i="1"/>
  <c r="AK254" i="1"/>
  <c r="R254" i="1"/>
  <c r="AK253" i="1"/>
  <c r="R253" i="1"/>
  <c r="AK252" i="1"/>
  <c r="R252" i="1"/>
  <c r="AK251" i="1"/>
  <c r="R251" i="1"/>
  <c r="AK250" i="1"/>
  <c r="R250" i="1"/>
  <c r="AK249" i="1"/>
  <c r="R249" i="1"/>
  <c r="AK248" i="1"/>
  <c r="R248" i="1"/>
  <c r="AK247" i="1"/>
  <c r="R247" i="1"/>
  <c r="AK246" i="1"/>
  <c r="R246" i="1"/>
  <c r="AK245" i="1"/>
  <c r="R245" i="1"/>
  <c r="AK244" i="1"/>
  <c r="R244" i="1"/>
  <c r="AK243" i="1"/>
  <c r="R243" i="1"/>
  <c r="AK242" i="1"/>
  <c r="R242" i="1"/>
  <c r="AK241" i="1"/>
  <c r="R241" i="1"/>
  <c r="AK240" i="1"/>
  <c r="R240" i="1"/>
  <c r="AK239" i="1"/>
  <c r="R239" i="1"/>
  <c r="AK238" i="1"/>
  <c r="R238" i="1"/>
  <c r="AK237" i="1"/>
  <c r="R237" i="1"/>
  <c r="AK236" i="1"/>
  <c r="R236" i="1"/>
  <c r="AK235" i="1"/>
  <c r="R235" i="1"/>
  <c r="AK234" i="1"/>
  <c r="R234" i="1"/>
  <c r="AK233" i="1"/>
  <c r="R233" i="1"/>
  <c r="AK232" i="1"/>
  <c r="R232" i="1"/>
  <c r="AK231" i="1"/>
  <c r="R231" i="1"/>
  <c r="AK230" i="1"/>
  <c r="R230" i="1"/>
  <c r="AK229" i="1"/>
  <c r="R229" i="1"/>
  <c r="AK228" i="1"/>
  <c r="R228" i="1"/>
  <c r="AK227" i="1"/>
  <c r="R227" i="1"/>
  <c r="AK226" i="1"/>
  <c r="R226" i="1"/>
  <c r="AK225" i="1"/>
  <c r="R225" i="1"/>
  <c r="AK224" i="1"/>
  <c r="R224" i="1"/>
  <c r="AK223" i="1"/>
  <c r="R223" i="1"/>
  <c r="AK222" i="1"/>
  <c r="R222" i="1"/>
  <c r="AK221" i="1"/>
  <c r="R221" i="1"/>
  <c r="AK220" i="1"/>
  <c r="R220" i="1"/>
  <c r="AK219" i="1"/>
  <c r="R219" i="1"/>
  <c r="AK218" i="1"/>
  <c r="R218" i="1"/>
  <c r="AK217" i="1"/>
  <c r="R217" i="1"/>
  <c r="AK216" i="1"/>
  <c r="R216" i="1"/>
  <c r="AK215" i="1"/>
  <c r="R215" i="1"/>
  <c r="AK214" i="1"/>
  <c r="R214" i="1"/>
  <c r="AK213" i="1"/>
  <c r="R213" i="1"/>
  <c r="AK212" i="1"/>
  <c r="R212" i="1"/>
  <c r="AK211" i="1"/>
  <c r="R211" i="1"/>
  <c r="AK210" i="1"/>
  <c r="R210" i="1"/>
  <c r="AK209" i="1"/>
  <c r="R209" i="1"/>
  <c r="AK208" i="1"/>
  <c r="R208" i="1"/>
  <c r="AK207" i="1"/>
  <c r="R207" i="1"/>
  <c r="AK206" i="1"/>
  <c r="R206" i="1"/>
  <c r="AK205" i="1"/>
  <c r="R205" i="1"/>
  <c r="AK204" i="1"/>
  <c r="R204" i="1"/>
  <c r="AK203" i="1"/>
  <c r="R203" i="1"/>
  <c r="AK202" i="1"/>
  <c r="R202" i="1"/>
  <c r="AK201" i="1"/>
  <c r="R201" i="1"/>
  <c r="AK200" i="1"/>
  <c r="R200" i="1"/>
  <c r="AK199" i="1"/>
  <c r="R199" i="1"/>
  <c r="AK198" i="1"/>
  <c r="R198" i="1"/>
  <c r="AK197" i="1"/>
  <c r="R197" i="1"/>
  <c r="AK196" i="1"/>
  <c r="R196" i="1"/>
  <c r="AK195" i="1"/>
  <c r="R195" i="1"/>
  <c r="AK194" i="1"/>
  <c r="R194" i="1"/>
  <c r="AK193" i="1"/>
  <c r="R193" i="1"/>
  <c r="AK192" i="1"/>
  <c r="R192" i="1"/>
  <c r="AK191" i="1"/>
  <c r="R191" i="1"/>
  <c r="AK190" i="1"/>
  <c r="R190" i="1"/>
  <c r="AK189" i="1"/>
  <c r="R189" i="1"/>
  <c r="AK188" i="1"/>
  <c r="R188" i="1"/>
  <c r="AK187" i="1"/>
  <c r="R187" i="1"/>
  <c r="AK186" i="1"/>
  <c r="R186" i="1"/>
  <c r="AK185" i="1"/>
  <c r="R185" i="1"/>
  <c r="AK184" i="1"/>
  <c r="R184" i="1"/>
  <c r="AK183" i="1"/>
  <c r="R183" i="1"/>
  <c r="AK182" i="1"/>
  <c r="R182" i="1"/>
  <c r="AK181" i="1"/>
  <c r="R181" i="1"/>
  <c r="AK180" i="1"/>
  <c r="R180" i="1"/>
  <c r="AK179" i="1"/>
  <c r="R179" i="1"/>
  <c r="AK178" i="1"/>
  <c r="R178" i="1"/>
  <c r="AK177" i="1"/>
  <c r="R177" i="1"/>
  <c r="AK176" i="1"/>
  <c r="R176" i="1"/>
  <c r="AK175" i="1"/>
  <c r="R175" i="1"/>
  <c r="AK174" i="1"/>
  <c r="R174" i="1"/>
  <c r="AK173" i="1"/>
  <c r="R173" i="1"/>
  <c r="AK172" i="1"/>
  <c r="R172" i="1"/>
  <c r="AK171" i="1"/>
  <c r="R171" i="1"/>
  <c r="AK170" i="1"/>
  <c r="R170" i="1"/>
  <c r="AK169" i="1"/>
  <c r="R169" i="1"/>
  <c r="AK168" i="1"/>
  <c r="R168" i="1"/>
  <c r="AK167" i="1"/>
  <c r="R167" i="1"/>
  <c r="AK166" i="1"/>
  <c r="R166" i="1"/>
  <c r="AK165" i="1"/>
  <c r="R165" i="1"/>
  <c r="AK164" i="1"/>
  <c r="R164" i="1"/>
  <c r="AK163" i="1"/>
  <c r="R163" i="1"/>
  <c r="AK162" i="1"/>
  <c r="R162" i="1"/>
  <c r="AK161" i="1"/>
  <c r="R161" i="1"/>
  <c r="AK160" i="1"/>
  <c r="R160" i="1"/>
  <c r="AK159" i="1"/>
  <c r="R159" i="1"/>
  <c r="AK158" i="1"/>
  <c r="R158" i="1"/>
  <c r="AK157" i="1"/>
  <c r="R157" i="1"/>
  <c r="AK156" i="1"/>
  <c r="R156" i="1"/>
  <c r="AK155" i="1"/>
  <c r="R155" i="1"/>
  <c r="AK154" i="1"/>
  <c r="R154" i="1"/>
  <c r="AK153" i="1"/>
  <c r="R153" i="1"/>
  <c r="AK152" i="1"/>
  <c r="R152" i="1"/>
  <c r="AK151" i="1"/>
  <c r="R151" i="1"/>
  <c r="AK150" i="1"/>
  <c r="R150" i="1"/>
  <c r="AK149" i="1"/>
  <c r="R149" i="1"/>
  <c r="AK148" i="1"/>
  <c r="R148" i="1"/>
  <c r="AK147" i="1"/>
  <c r="R147" i="1"/>
  <c r="AK146" i="1"/>
  <c r="R146" i="1"/>
  <c r="AK145" i="1"/>
  <c r="R145" i="1"/>
  <c r="AK144" i="1"/>
  <c r="R144" i="1"/>
  <c r="AK143" i="1"/>
  <c r="R143" i="1"/>
  <c r="AK142" i="1"/>
  <c r="R142" i="1"/>
  <c r="AK141" i="1"/>
  <c r="R141" i="1"/>
  <c r="AK140" i="1"/>
  <c r="R140" i="1"/>
  <c r="AK139" i="1"/>
  <c r="R139" i="1"/>
  <c r="AK138" i="1"/>
  <c r="R138" i="1"/>
  <c r="AK137" i="1"/>
  <c r="R137" i="1"/>
  <c r="AK136" i="1"/>
  <c r="R136" i="1"/>
  <c r="AK135" i="1"/>
  <c r="R135" i="1"/>
  <c r="AK134" i="1"/>
  <c r="R134" i="1"/>
  <c r="AK133" i="1"/>
  <c r="R133" i="1"/>
  <c r="AK132" i="1"/>
  <c r="R132" i="1"/>
  <c r="AK131" i="1"/>
  <c r="R131" i="1"/>
  <c r="AK130" i="1"/>
  <c r="R130" i="1"/>
  <c r="AK129" i="1"/>
  <c r="R129" i="1"/>
  <c r="AK128" i="1"/>
  <c r="R128" i="1"/>
  <c r="AK127" i="1"/>
  <c r="R127" i="1"/>
  <c r="AK126" i="1"/>
  <c r="R126" i="1"/>
  <c r="AK125" i="1"/>
  <c r="R125" i="1"/>
  <c r="AK124" i="1"/>
  <c r="R124" i="1"/>
  <c r="AK123" i="1"/>
  <c r="R123" i="1"/>
  <c r="AK122" i="1"/>
  <c r="R122" i="1"/>
  <c r="AK121" i="1"/>
  <c r="R121" i="1"/>
  <c r="AK120" i="1"/>
  <c r="R120" i="1"/>
  <c r="AK119" i="1"/>
  <c r="R119" i="1"/>
  <c r="AK118" i="1"/>
  <c r="R118" i="1"/>
  <c r="AK117" i="1"/>
  <c r="R117" i="1"/>
  <c r="AK116" i="1"/>
  <c r="R116" i="1"/>
  <c r="AK115" i="1"/>
  <c r="R115" i="1"/>
  <c r="AK114" i="1"/>
  <c r="R114" i="1"/>
  <c r="AK113" i="1"/>
  <c r="R113" i="1"/>
  <c r="AK112" i="1"/>
  <c r="R112" i="1"/>
  <c r="AK111" i="1"/>
  <c r="R111" i="1"/>
  <c r="AK110" i="1"/>
  <c r="R110" i="1"/>
  <c r="AK109" i="1"/>
  <c r="R109" i="1"/>
  <c r="AK108" i="1"/>
  <c r="R108" i="1"/>
  <c r="AK107" i="1"/>
  <c r="R107" i="1"/>
  <c r="AK106" i="1"/>
  <c r="R106" i="1"/>
  <c r="AK105" i="1"/>
  <c r="R105" i="1"/>
  <c r="AK104" i="1"/>
  <c r="R104" i="1"/>
  <c r="AK103" i="1"/>
  <c r="R103" i="1"/>
  <c r="AK102" i="1"/>
  <c r="R102" i="1"/>
  <c r="AK101" i="1"/>
  <c r="R101" i="1"/>
  <c r="AK100" i="1"/>
  <c r="R100" i="1"/>
  <c r="AK99" i="1"/>
  <c r="R99" i="1"/>
  <c r="AK98" i="1"/>
  <c r="R98" i="1"/>
  <c r="AK97" i="1"/>
  <c r="R97" i="1"/>
  <c r="AK96" i="1"/>
  <c r="R96" i="1"/>
  <c r="AK95" i="1"/>
  <c r="R95" i="1"/>
  <c r="AK94" i="1"/>
  <c r="R94" i="1"/>
  <c r="AK93" i="1"/>
  <c r="R93" i="1"/>
  <c r="AK92" i="1"/>
  <c r="R92" i="1"/>
  <c r="AK91" i="1"/>
  <c r="R91" i="1"/>
  <c r="AK90" i="1"/>
  <c r="R90" i="1"/>
  <c r="AK89" i="1"/>
  <c r="R89" i="1"/>
  <c r="AK88" i="1"/>
  <c r="R88" i="1"/>
  <c r="AK87" i="1"/>
  <c r="R87" i="1"/>
  <c r="AK86" i="1"/>
  <c r="R86" i="1"/>
  <c r="AK85" i="1"/>
  <c r="R85" i="1"/>
  <c r="AK84" i="1"/>
  <c r="R84" i="1"/>
  <c r="AK83" i="1"/>
  <c r="R83" i="1"/>
  <c r="AK82" i="1"/>
  <c r="R82" i="1"/>
  <c r="AK81" i="1"/>
  <c r="R81" i="1"/>
  <c r="AK80" i="1"/>
  <c r="R80" i="1"/>
  <c r="AK79" i="1"/>
  <c r="R79" i="1"/>
  <c r="AK78" i="1"/>
  <c r="R78" i="1"/>
  <c r="AK77" i="1"/>
  <c r="R77" i="1"/>
  <c r="AK76" i="1"/>
  <c r="R76" i="1"/>
  <c r="AK75" i="1"/>
  <c r="R75" i="1"/>
  <c r="AK74" i="1"/>
  <c r="R74" i="1"/>
  <c r="AK73" i="1"/>
  <c r="R73" i="1"/>
  <c r="AK72" i="1"/>
  <c r="R72" i="1"/>
  <c r="AK71" i="1"/>
  <c r="R71" i="1"/>
  <c r="AK70" i="1"/>
  <c r="R70" i="1"/>
  <c r="AK69" i="1"/>
  <c r="R69" i="1"/>
  <c r="AK68" i="1"/>
  <c r="R68" i="1"/>
  <c r="AK67" i="1"/>
  <c r="R67" i="1"/>
  <c r="AK66" i="1"/>
  <c r="R66" i="1"/>
  <c r="AK65" i="1"/>
  <c r="R65" i="1"/>
  <c r="AK64" i="1"/>
  <c r="R64" i="1"/>
  <c r="AK63" i="1"/>
  <c r="R63" i="1"/>
  <c r="AK62" i="1"/>
  <c r="R62" i="1"/>
  <c r="AK61" i="1"/>
  <c r="R61" i="1"/>
  <c r="AK60" i="1"/>
  <c r="R60" i="1"/>
  <c r="AK59" i="1"/>
  <c r="R59" i="1"/>
  <c r="AK58" i="1"/>
  <c r="R58" i="1"/>
  <c r="AK57" i="1"/>
  <c r="R57" i="1"/>
  <c r="AK56" i="1"/>
  <c r="R56" i="1"/>
  <c r="AK55" i="1"/>
  <c r="R55" i="1"/>
  <c r="AK54" i="1"/>
  <c r="R54" i="1"/>
  <c r="AK53" i="1"/>
  <c r="R53" i="1"/>
  <c r="AK52" i="1"/>
  <c r="R52" i="1"/>
  <c r="AK51" i="1"/>
  <c r="R51" i="1"/>
  <c r="AK50" i="1"/>
  <c r="R50" i="1"/>
  <c r="AK49" i="1"/>
  <c r="R49" i="1"/>
  <c r="AK48" i="1"/>
  <c r="R48" i="1"/>
  <c r="AK47" i="1"/>
  <c r="R47" i="1"/>
  <c r="AK46" i="1"/>
  <c r="R46" i="1"/>
  <c r="AK45" i="1"/>
  <c r="R45" i="1"/>
  <c r="AK44" i="1"/>
  <c r="R44" i="1"/>
  <c r="AK43" i="1"/>
  <c r="R43" i="1"/>
  <c r="AK42" i="1"/>
  <c r="R42" i="1"/>
  <c r="AK41" i="1"/>
  <c r="R41" i="1"/>
  <c r="AK40" i="1"/>
  <c r="R40" i="1"/>
  <c r="AK39" i="1"/>
  <c r="R39" i="1"/>
  <c r="AK38" i="1"/>
  <c r="R38" i="1"/>
  <c r="AK37" i="1"/>
  <c r="R37" i="1"/>
  <c r="AK36" i="1"/>
  <c r="R36" i="1"/>
  <c r="AK35" i="1"/>
  <c r="R35" i="1"/>
  <c r="AK34" i="1"/>
  <c r="R34" i="1"/>
  <c r="AK33" i="1"/>
  <c r="R33" i="1"/>
  <c r="AK32" i="1"/>
  <c r="R32" i="1"/>
  <c r="AK31" i="1"/>
  <c r="R31" i="1"/>
  <c r="AK30" i="1"/>
  <c r="R30" i="1"/>
  <c r="AK29" i="1"/>
  <c r="R29" i="1"/>
  <c r="AK28" i="1"/>
  <c r="R28" i="1"/>
  <c r="AK27" i="1"/>
  <c r="R27" i="1"/>
  <c r="AK26" i="1"/>
  <c r="R26" i="1"/>
  <c r="AK25" i="1"/>
  <c r="R25" i="1"/>
  <c r="AK24" i="1"/>
  <c r="R24" i="1"/>
  <c r="AK23" i="1"/>
  <c r="R23" i="1"/>
  <c r="AK22" i="1"/>
  <c r="R22" i="1"/>
  <c r="AK21" i="1"/>
  <c r="R21" i="1"/>
  <c r="AK20" i="1"/>
  <c r="R20" i="1"/>
  <c r="AK19" i="1"/>
  <c r="R19" i="1"/>
  <c r="AK18" i="1"/>
  <c r="R18" i="1"/>
  <c r="AK17" i="1"/>
  <c r="R17" i="1"/>
  <c r="AK16" i="1"/>
  <c r="R16" i="1"/>
  <c r="AK15" i="1"/>
  <c r="R15" i="1"/>
  <c r="AK14" i="1"/>
  <c r="R14" i="1"/>
  <c r="AK13" i="1"/>
  <c r="R13" i="1"/>
  <c r="AK12" i="1"/>
  <c r="R12" i="1"/>
  <c r="AK11" i="1"/>
  <c r="R11" i="1"/>
  <c r="AK10" i="1"/>
  <c r="R10" i="1"/>
  <c r="AK9" i="1"/>
  <c r="R9" i="1"/>
  <c r="AK8" i="1"/>
  <c r="P2" i="1"/>
  <c r="S1" i="1"/>
  <c r="AA8" i="1" s="1"/>
  <c r="P1" i="1"/>
  <c r="P5" i="2" l="1"/>
  <c r="AA9" i="1"/>
  <c r="AA21" i="1"/>
  <c r="AA33" i="1"/>
  <c r="AA45" i="1"/>
  <c r="AA57" i="1"/>
  <c r="AA69" i="1"/>
  <c r="AA81" i="1"/>
  <c r="AA93" i="1"/>
  <c r="AA105" i="1"/>
  <c r="AA117" i="1"/>
  <c r="AA129" i="1"/>
  <c r="AA141" i="1"/>
  <c r="AA153" i="1"/>
  <c r="AA165" i="1"/>
  <c r="AA177" i="1"/>
  <c r="AA189" i="1"/>
  <c r="AA201" i="1"/>
  <c r="AA213" i="1"/>
  <c r="AA225" i="1"/>
  <c r="AA237" i="1"/>
  <c r="AA249" i="1"/>
  <c r="AA261" i="1"/>
  <c r="AA273" i="1"/>
  <c r="AA285" i="1"/>
  <c r="AA297" i="1"/>
  <c r="AA309" i="1"/>
  <c r="AA321" i="1"/>
  <c r="AA11" i="1"/>
  <c r="AA35" i="1"/>
  <c r="AA47" i="1"/>
  <c r="AA59" i="1"/>
  <c r="AA71" i="1"/>
  <c r="AA83" i="1"/>
  <c r="AA95" i="1"/>
  <c r="AA107" i="1"/>
  <c r="AA119" i="1"/>
  <c r="AA131" i="1"/>
  <c r="AA143" i="1"/>
  <c r="AA155" i="1"/>
  <c r="AA167" i="1"/>
  <c r="AA179" i="1"/>
  <c r="AA191" i="1"/>
  <c r="AA203" i="1"/>
  <c r="AA215" i="1"/>
  <c r="AA227" i="1"/>
  <c r="AA239" i="1"/>
  <c r="AA251" i="1"/>
  <c r="AA263" i="1"/>
  <c r="AA275" i="1"/>
  <c r="AA287" i="1"/>
  <c r="AA299" i="1"/>
  <c r="AA311" i="1"/>
  <c r="AA323" i="1"/>
  <c r="AA12" i="1"/>
  <c r="AA36" i="1"/>
  <c r="AA48" i="1"/>
  <c r="AA60" i="1"/>
  <c r="AA72" i="1"/>
  <c r="AA84" i="1"/>
  <c r="AA96" i="1"/>
  <c r="AA108" i="1"/>
  <c r="AA120" i="1"/>
  <c r="AA132" i="1"/>
  <c r="AA144" i="1"/>
  <c r="AA156" i="1"/>
  <c r="AA168" i="1"/>
  <c r="AA180" i="1"/>
  <c r="AA192" i="1"/>
  <c r="AA204" i="1"/>
  <c r="AA216" i="1"/>
  <c r="AA228" i="1"/>
  <c r="AA240" i="1"/>
  <c r="AA252" i="1"/>
  <c r="AA264" i="1"/>
  <c r="AA276" i="1"/>
  <c r="AA288" i="1"/>
  <c r="AA300" i="1"/>
  <c r="AA312" i="1"/>
  <c r="AA324" i="1"/>
  <c r="AA42" i="1"/>
  <c r="AA78" i="1"/>
  <c r="AA90" i="1"/>
  <c r="AA102" i="1"/>
  <c r="AA114" i="1"/>
  <c r="AA126" i="1"/>
  <c r="AA10" i="1"/>
  <c r="AA22" i="1"/>
  <c r="AA34" i="1"/>
  <c r="AA46" i="1"/>
  <c r="AA58" i="1"/>
  <c r="AA70" i="1"/>
  <c r="AA82" i="1"/>
  <c r="AA94" i="1"/>
  <c r="AA106" i="1"/>
  <c r="AA118" i="1"/>
  <c r="AA130" i="1"/>
  <c r="AA142" i="1"/>
  <c r="AA154" i="1"/>
  <c r="AA166" i="1"/>
  <c r="AA178" i="1"/>
  <c r="AA190" i="1"/>
  <c r="AA202" i="1"/>
  <c r="AA214" i="1"/>
  <c r="AA226" i="1"/>
  <c r="AA238" i="1"/>
  <c r="AA250" i="1"/>
  <c r="AA262" i="1"/>
  <c r="AA274" i="1"/>
  <c r="AA286" i="1"/>
  <c r="AA298" i="1"/>
  <c r="AA310" i="1"/>
  <c r="AA322" i="1"/>
  <c r="AA23" i="1"/>
  <c r="AA24" i="1"/>
  <c r="AA13" i="1"/>
  <c r="AA25" i="1"/>
  <c r="AA37" i="1"/>
  <c r="AA49" i="1"/>
  <c r="AA61" i="1"/>
  <c r="AA73" i="1"/>
  <c r="AA85" i="1"/>
  <c r="AA97" i="1"/>
  <c r="AA109" i="1"/>
  <c r="AA121" i="1"/>
  <c r="AA133" i="1"/>
  <c r="AA145" i="1"/>
  <c r="AA157" i="1"/>
  <c r="AA169" i="1"/>
  <c r="AA181" i="1"/>
  <c r="AA193" i="1"/>
  <c r="AA205" i="1"/>
  <c r="AA217" i="1"/>
  <c r="AA229" i="1"/>
  <c r="AA241" i="1"/>
  <c r="AA253" i="1"/>
  <c r="AA265" i="1"/>
  <c r="AA277" i="1"/>
  <c r="AA289" i="1"/>
  <c r="AA301" i="1"/>
  <c r="AA313" i="1"/>
  <c r="AA325" i="1"/>
  <c r="AA17" i="1"/>
  <c r="AA29" i="1"/>
  <c r="AA41" i="1"/>
  <c r="AA53" i="1"/>
  <c r="AA65" i="1"/>
  <c r="AA77" i="1"/>
  <c r="AA89" i="1"/>
  <c r="AA101" i="1"/>
  <c r="AA113" i="1"/>
  <c r="AA125" i="1"/>
  <c r="AA137" i="1"/>
  <c r="AA149" i="1"/>
  <c r="AA161" i="1"/>
  <c r="AA173" i="1"/>
  <c r="AA185" i="1"/>
  <c r="AA197" i="1"/>
  <c r="AA209" i="1"/>
  <c r="AA221" i="1"/>
  <c r="AA233" i="1"/>
  <c r="AA245" i="1"/>
  <c r="AA257" i="1"/>
  <c r="AA269" i="1"/>
  <c r="AA281" i="1"/>
  <c r="AA293" i="1"/>
  <c r="AA305" i="1"/>
  <c r="AA317" i="1"/>
  <c r="AA329" i="1"/>
  <c r="AA14" i="1"/>
  <c r="AA26" i="1"/>
  <c r="AA38" i="1"/>
  <c r="AA50" i="1"/>
  <c r="AA62" i="1"/>
  <c r="AA74" i="1"/>
  <c r="AA86" i="1"/>
  <c r="AA98" i="1"/>
  <c r="AA110" i="1"/>
  <c r="AA122" i="1"/>
  <c r="AA134" i="1"/>
  <c r="AA146" i="1"/>
  <c r="AA158" i="1"/>
  <c r="AA170" i="1"/>
  <c r="AA182" i="1"/>
  <c r="AA194" i="1"/>
  <c r="AA206" i="1"/>
  <c r="AA218" i="1"/>
  <c r="AA230" i="1"/>
  <c r="AA242" i="1"/>
  <c r="AA254" i="1"/>
  <c r="AA266" i="1"/>
  <c r="AA278" i="1"/>
  <c r="AA290" i="1"/>
  <c r="AA302" i="1"/>
  <c r="AA314" i="1"/>
  <c r="AA326" i="1"/>
  <c r="AA15" i="1"/>
  <c r="AA27" i="1"/>
  <c r="AA39" i="1"/>
  <c r="AA51" i="1"/>
  <c r="AA63" i="1"/>
  <c r="AA75" i="1"/>
  <c r="AA87" i="1"/>
  <c r="AA99" i="1"/>
  <c r="AA111" i="1"/>
  <c r="AA123" i="1"/>
  <c r="AA135" i="1"/>
  <c r="AA147" i="1"/>
  <c r="AA159" i="1"/>
  <c r="AA171" i="1"/>
  <c r="AA183" i="1"/>
  <c r="AA195" i="1"/>
  <c r="AA207" i="1"/>
  <c r="AA219" i="1"/>
  <c r="AA231" i="1"/>
  <c r="AA243" i="1"/>
  <c r="AA255" i="1"/>
  <c r="AA267" i="1"/>
  <c r="AA279" i="1"/>
  <c r="AA291" i="1"/>
  <c r="AA303" i="1"/>
  <c r="AA315" i="1"/>
  <c r="AA327" i="1"/>
  <c r="AA16" i="1"/>
  <c r="AA28" i="1"/>
  <c r="AA40" i="1"/>
  <c r="AA52" i="1"/>
  <c r="AA64" i="1"/>
  <c r="AA76" i="1"/>
  <c r="AA88" i="1"/>
  <c r="AA100" i="1"/>
  <c r="AA112" i="1"/>
  <c r="AA124" i="1"/>
  <c r="AA136" i="1"/>
  <c r="AA148" i="1"/>
  <c r="AA160" i="1"/>
  <c r="AA172" i="1"/>
  <c r="AA184" i="1"/>
  <c r="AA196" i="1"/>
  <c r="AA208" i="1"/>
  <c r="AA220" i="1"/>
  <c r="AA232" i="1"/>
  <c r="AA244" i="1"/>
  <c r="AA256" i="1"/>
  <c r="AA268" i="1"/>
  <c r="AA280" i="1"/>
  <c r="AA292" i="1"/>
  <c r="AA304" i="1"/>
  <c r="AA316" i="1"/>
  <c r="AA328" i="1"/>
  <c r="AA18" i="1"/>
  <c r="AA67" i="1"/>
  <c r="AA138" i="1"/>
  <c r="AA186" i="1"/>
  <c r="AA234" i="1"/>
  <c r="AA282" i="1"/>
  <c r="AA330" i="1"/>
  <c r="AA19" i="1"/>
  <c r="AA68" i="1"/>
  <c r="AA139" i="1"/>
  <c r="AA187" i="1"/>
  <c r="AA235" i="1"/>
  <c r="AA283" i="1"/>
  <c r="AA331" i="1"/>
  <c r="AA20" i="1"/>
  <c r="AA79" i="1"/>
  <c r="AA140" i="1"/>
  <c r="AA188" i="1"/>
  <c r="AA236" i="1"/>
  <c r="AA284" i="1"/>
  <c r="AA332" i="1"/>
  <c r="AA30" i="1"/>
  <c r="AA80" i="1"/>
  <c r="AA150" i="1"/>
  <c r="AA198" i="1"/>
  <c r="AA246" i="1"/>
  <c r="AA294" i="1"/>
  <c r="AA91" i="1"/>
  <c r="AA151" i="1"/>
  <c r="AA199" i="1"/>
  <c r="AA247" i="1"/>
  <c r="AA295" i="1"/>
  <c r="AA32" i="1"/>
  <c r="AA92" i="1"/>
  <c r="AA152" i="1"/>
  <c r="AA200" i="1"/>
  <c r="AA248" i="1"/>
  <c r="AA296" i="1"/>
  <c r="AA43" i="1"/>
  <c r="AA162" i="1"/>
  <c r="AA210" i="1"/>
  <c r="AA258" i="1"/>
  <c r="AA306" i="1"/>
  <c r="AA44" i="1"/>
  <c r="AA104" i="1"/>
  <c r="AA163" i="1"/>
  <c r="AA211" i="1"/>
  <c r="AA259" i="1"/>
  <c r="AA307" i="1"/>
  <c r="AA54" i="1"/>
  <c r="AA164" i="1"/>
  <c r="AA212" i="1"/>
  <c r="AA260" i="1"/>
  <c r="AA308" i="1"/>
  <c r="AA31" i="1"/>
  <c r="AA103" i="1"/>
  <c r="AA115" i="1"/>
  <c r="AA55" i="1"/>
  <c r="AA116" i="1"/>
  <c r="AA174" i="1"/>
  <c r="AA222" i="1"/>
  <c r="AA270" i="1"/>
  <c r="AA318" i="1"/>
  <c r="AA56" i="1"/>
  <c r="AA127" i="1"/>
  <c r="AA175" i="1"/>
  <c r="AA223" i="1"/>
  <c r="AA271" i="1"/>
  <c r="AA319" i="1"/>
  <c r="AA66" i="1"/>
  <c r="AA128" i="1"/>
  <c r="AA176" i="1"/>
  <c r="AA224" i="1"/>
  <c r="AA272" i="1"/>
  <c r="AA320" i="1"/>
  <c r="P3" i="1"/>
  <c r="M8" i="1" s="1"/>
  <c r="R17" i="3" l="1"/>
  <c r="P317" i="2"/>
  <c r="P269" i="2"/>
  <c r="P221" i="2"/>
  <c r="P173" i="2"/>
  <c r="P125" i="2"/>
  <c r="P63" i="2"/>
  <c r="P316" i="2"/>
  <c r="P268" i="2"/>
  <c r="P220" i="2"/>
  <c r="P172" i="2"/>
  <c r="P124" i="2"/>
  <c r="P53" i="2"/>
  <c r="P315" i="2"/>
  <c r="P267" i="2"/>
  <c r="P219" i="2"/>
  <c r="P171" i="2"/>
  <c r="P113" i="2"/>
  <c r="P52" i="2"/>
  <c r="P112" i="2"/>
  <c r="P100" i="2"/>
  <c r="P28" i="2"/>
  <c r="P305" i="2"/>
  <c r="P257" i="2"/>
  <c r="P209" i="2"/>
  <c r="P161" i="2"/>
  <c r="P51" i="2"/>
  <c r="P304" i="2"/>
  <c r="P256" i="2"/>
  <c r="P208" i="2"/>
  <c r="P160" i="2"/>
  <c r="P101" i="2"/>
  <c r="P41" i="2"/>
  <c r="P303" i="2"/>
  <c r="P255" i="2"/>
  <c r="P207" i="2"/>
  <c r="P159" i="2"/>
  <c r="P40" i="2"/>
  <c r="P293" i="2"/>
  <c r="P245" i="2"/>
  <c r="P197" i="2"/>
  <c r="P149" i="2"/>
  <c r="P89" i="2"/>
  <c r="P29" i="2"/>
  <c r="P292" i="2"/>
  <c r="P244" i="2"/>
  <c r="P196" i="2"/>
  <c r="P148" i="2"/>
  <c r="P88" i="2"/>
  <c r="P291" i="2"/>
  <c r="P243" i="2"/>
  <c r="P195" i="2"/>
  <c r="P147" i="2"/>
  <c r="P77" i="2"/>
  <c r="P27" i="2"/>
  <c r="P329" i="2"/>
  <c r="P281" i="2"/>
  <c r="P233" i="2"/>
  <c r="P185" i="2"/>
  <c r="P137" i="2"/>
  <c r="P76" i="2"/>
  <c r="P17" i="2"/>
  <c r="P328" i="2"/>
  <c r="P280" i="2"/>
  <c r="P232" i="2"/>
  <c r="P184" i="2"/>
  <c r="P136" i="2"/>
  <c r="P65" i="2"/>
  <c r="P16" i="2"/>
  <c r="P327" i="2"/>
  <c r="P279" i="2"/>
  <c r="P231" i="2"/>
  <c r="P183" i="2"/>
  <c r="P135" i="2"/>
  <c r="P64" i="2"/>
  <c r="P15" i="2"/>
  <c r="P325" i="2"/>
  <c r="P313" i="2"/>
  <c r="P301" i="2"/>
  <c r="P289" i="2"/>
  <c r="P277" i="2"/>
  <c r="P265" i="2"/>
  <c r="P253" i="2"/>
  <c r="P241" i="2"/>
  <c r="P229" i="2"/>
  <c r="P217" i="2"/>
  <c r="P205" i="2"/>
  <c r="P193" i="2"/>
  <c r="P181" i="2"/>
  <c r="P169" i="2"/>
  <c r="P157" i="2"/>
  <c r="P145" i="2"/>
  <c r="P133" i="2"/>
  <c r="P121" i="2"/>
  <c r="P109" i="2"/>
  <c r="P97" i="2"/>
  <c r="P85" i="2"/>
  <c r="P73" i="2"/>
  <c r="P61" i="2"/>
  <c r="P49" i="2"/>
  <c r="P37" i="2"/>
  <c r="P25" i="2"/>
  <c r="P13" i="2"/>
  <c r="P324" i="2"/>
  <c r="P312" i="2"/>
  <c r="P300" i="2"/>
  <c r="P288" i="2"/>
  <c r="P276" i="2"/>
  <c r="P264" i="2"/>
  <c r="P252" i="2"/>
  <c r="P240" i="2"/>
  <c r="P228" i="2"/>
  <c r="P216" i="2"/>
  <c r="P204" i="2"/>
  <c r="P192" i="2"/>
  <c r="P180" i="2"/>
  <c r="P168" i="2"/>
  <c r="P156" i="2"/>
  <c r="P144" i="2"/>
  <c r="P132" i="2"/>
  <c r="P120" i="2"/>
  <c r="P108" i="2"/>
  <c r="P96" i="2"/>
  <c r="P84" i="2"/>
  <c r="P72" i="2"/>
  <c r="P60" i="2"/>
  <c r="P48" i="2"/>
  <c r="P36" i="2"/>
  <c r="P24" i="2"/>
  <c r="P12" i="2"/>
  <c r="P323" i="2"/>
  <c r="P311" i="2"/>
  <c r="P299" i="2"/>
  <c r="P287" i="2"/>
  <c r="P275" i="2"/>
  <c r="P263" i="2"/>
  <c r="P251" i="2"/>
  <c r="P239" i="2"/>
  <c r="P227" i="2"/>
  <c r="P215" i="2"/>
  <c r="P203" i="2"/>
  <c r="P191" i="2"/>
  <c r="P179" i="2"/>
  <c r="P167" i="2"/>
  <c r="P155" i="2"/>
  <c r="P143" i="2"/>
  <c r="P131" i="2"/>
  <c r="P119" i="2"/>
  <c r="P107" i="2"/>
  <c r="P95" i="2"/>
  <c r="P83" i="2"/>
  <c r="P71" i="2"/>
  <c r="P59" i="2"/>
  <c r="P47" i="2"/>
  <c r="P35" i="2"/>
  <c r="P23" i="2"/>
  <c r="P11" i="2"/>
  <c r="P326" i="2"/>
  <c r="P314" i="2"/>
  <c r="P302" i="2"/>
  <c r="P290" i="2"/>
  <c r="P278" i="2"/>
  <c r="P266" i="2"/>
  <c r="P254" i="2"/>
  <c r="P242" i="2"/>
  <c r="P230" i="2"/>
  <c r="P218" i="2"/>
  <c r="P206" i="2"/>
  <c r="P194" i="2"/>
  <c r="P182" i="2"/>
  <c r="P170" i="2"/>
  <c r="P158" i="2"/>
  <c r="P146" i="2"/>
  <c r="P134" i="2"/>
  <c r="P122" i="2"/>
  <c r="P110" i="2"/>
  <c r="P98" i="2"/>
  <c r="P86" i="2"/>
  <c r="P74" i="2"/>
  <c r="P62" i="2"/>
  <c r="P50" i="2"/>
  <c r="P38" i="2"/>
  <c r="P26" i="2"/>
  <c r="P14" i="2"/>
  <c r="P322" i="2"/>
  <c r="P310" i="2"/>
  <c r="P298" i="2"/>
  <c r="P286" i="2"/>
  <c r="P274" i="2"/>
  <c r="P262" i="2"/>
  <c r="P250" i="2"/>
  <c r="P238" i="2"/>
  <c r="P226" i="2"/>
  <c r="P214" i="2"/>
  <c r="P202" i="2"/>
  <c r="P190" i="2"/>
  <c r="P178" i="2"/>
  <c r="P166" i="2"/>
  <c r="P154" i="2"/>
  <c r="P142" i="2"/>
  <c r="P130" i="2"/>
  <c r="P118" i="2"/>
  <c r="P106" i="2"/>
  <c r="P94" i="2"/>
  <c r="P82" i="2"/>
  <c r="P70" i="2"/>
  <c r="P58" i="2"/>
  <c r="P46" i="2"/>
  <c r="P34" i="2"/>
  <c r="P22" i="2"/>
  <c r="P10" i="2"/>
  <c r="P21" i="2"/>
  <c r="P20" i="2"/>
  <c r="P319" i="2"/>
  <c r="P307" i="2"/>
  <c r="P295" i="2"/>
  <c r="P283" i="2"/>
  <c r="P271" i="2"/>
  <c r="P259" i="2"/>
  <c r="P247" i="2"/>
  <c r="P235" i="2"/>
  <c r="P223" i="2"/>
  <c r="P211" i="2"/>
  <c r="P199" i="2"/>
  <c r="P187" i="2"/>
  <c r="P175" i="2"/>
  <c r="P163" i="2"/>
  <c r="P151" i="2"/>
  <c r="P139" i="2"/>
  <c r="P127" i="2"/>
  <c r="P115" i="2"/>
  <c r="P103" i="2"/>
  <c r="P91" i="2"/>
  <c r="P79" i="2"/>
  <c r="P67" i="2"/>
  <c r="P55" i="2"/>
  <c r="P43" i="2"/>
  <c r="P31" i="2"/>
  <c r="P19" i="2"/>
  <c r="P7" i="2"/>
  <c r="P123" i="2"/>
  <c r="P111" i="2"/>
  <c r="P99" i="2"/>
  <c r="P87" i="2"/>
  <c r="P75" i="2"/>
  <c r="P39" i="2"/>
  <c r="P321" i="2"/>
  <c r="P309" i="2"/>
  <c r="P297" i="2"/>
  <c r="P285" i="2"/>
  <c r="P273" i="2"/>
  <c r="P261" i="2"/>
  <c r="P249" i="2"/>
  <c r="P237" i="2"/>
  <c r="P225" i="2"/>
  <c r="P213" i="2"/>
  <c r="P201" i="2"/>
  <c r="P189" i="2"/>
  <c r="P177" i="2"/>
  <c r="P165" i="2"/>
  <c r="P153" i="2"/>
  <c r="P141" i="2"/>
  <c r="P129" i="2"/>
  <c r="P117" i="2"/>
  <c r="P105" i="2"/>
  <c r="P93" i="2"/>
  <c r="P81" i="2"/>
  <c r="P69" i="2"/>
  <c r="P57" i="2"/>
  <c r="P45" i="2"/>
  <c r="P33" i="2"/>
  <c r="P9" i="2"/>
  <c r="P320" i="2"/>
  <c r="P308" i="2"/>
  <c r="P296" i="2"/>
  <c r="P284" i="2"/>
  <c r="P272" i="2"/>
  <c r="P260" i="2"/>
  <c r="P248" i="2"/>
  <c r="P236" i="2"/>
  <c r="P224" i="2"/>
  <c r="P212" i="2"/>
  <c r="P200" i="2"/>
  <c r="P188" i="2"/>
  <c r="P176" i="2"/>
  <c r="P164" i="2"/>
  <c r="P152" i="2"/>
  <c r="P140" i="2"/>
  <c r="P128" i="2"/>
  <c r="P116" i="2"/>
  <c r="P104" i="2"/>
  <c r="P92" i="2"/>
  <c r="P80" i="2"/>
  <c r="P68" i="2"/>
  <c r="P56" i="2"/>
  <c r="P44" i="2"/>
  <c r="P32" i="2"/>
  <c r="P8" i="2"/>
  <c r="P318" i="2"/>
  <c r="P306" i="2"/>
  <c r="P294" i="2"/>
  <c r="P282" i="2"/>
  <c r="P270" i="2"/>
  <c r="P258" i="2"/>
  <c r="P246" i="2"/>
  <c r="P234" i="2"/>
  <c r="P222" i="2"/>
  <c r="P210" i="2"/>
  <c r="P198" i="2"/>
  <c r="P186" i="2"/>
  <c r="P174" i="2"/>
  <c r="P162" i="2"/>
  <c r="P150" i="2"/>
  <c r="P138" i="2"/>
  <c r="P126" i="2"/>
  <c r="P114" i="2"/>
  <c r="P102" i="2"/>
  <c r="P90" i="2"/>
  <c r="P78" i="2"/>
  <c r="P66" i="2"/>
  <c r="P54" i="2"/>
  <c r="P42" i="2"/>
  <c r="P30" i="2"/>
  <c r="P18" i="2"/>
  <c r="P6" i="2"/>
  <c r="Q8" i="1"/>
  <c r="S8" i="1" s="1"/>
  <c r="AF8" i="1" s="1"/>
  <c r="M303" i="1"/>
  <c r="Q303" i="1" s="1"/>
  <c r="S303" i="1" s="1"/>
  <c r="AF303" i="1" s="1"/>
  <c r="M118" i="1"/>
  <c r="D115" i="2" s="1"/>
  <c r="M244" i="1"/>
  <c r="D241" i="2" s="1"/>
  <c r="M263" i="1"/>
  <c r="Q263" i="1" s="1"/>
  <c r="S263" i="1" s="1"/>
  <c r="AF263" i="1" s="1"/>
  <c r="M287" i="1"/>
  <c r="D284" i="2" s="1"/>
  <c r="M256" i="1"/>
  <c r="D253" i="2" s="1"/>
  <c r="M270" i="1"/>
  <c r="Q270" i="1" s="1"/>
  <c r="S270" i="1" s="1"/>
  <c r="AF270" i="1" s="1"/>
  <c r="M265" i="1"/>
  <c r="Q265" i="1" s="1"/>
  <c r="S265" i="1" s="1"/>
  <c r="AF265" i="1" s="1"/>
  <c r="M273" i="1"/>
  <c r="Q273" i="1" s="1"/>
  <c r="S273" i="1" s="1"/>
  <c r="AF273" i="1" s="1"/>
  <c r="M291" i="1"/>
  <c r="D288" i="2" s="1"/>
  <c r="M255" i="1"/>
  <c r="Q255" i="1" s="1"/>
  <c r="S255" i="1" s="1"/>
  <c r="AF255" i="1" s="1"/>
  <c r="M221" i="1"/>
  <c r="Q221" i="1" s="1"/>
  <c r="S221" i="1" s="1"/>
  <c r="AF221" i="1" s="1"/>
  <c r="M284" i="1"/>
  <c r="Q284" i="1" s="1"/>
  <c r="S284" i="1" s="1"/>
  <c r="AF284" i="1" s="1"/>
  <c r="M191" i="1"/>
  <c r="Q191" i="1" s="1"/>
  <c r="S191" i="1" s="1"/>
  <c r="AF191" i="1" s="1"/>
  <c r="M149" i="1"/>
  <c r="D146" i="2" s="1"/>
  <c r="M283" i="1"/>
  <c r="Q283" i="1" s="1"/>
  <c r="S283" i="1" s="1"/>
  <c r="AF283" i="1" s="1"/>
  <c r="M219" i="1"/>
  <c r="D216" i="2" s="1"/>
  <c r="M57" i="1"/>
  <c r="Q57" i="1" s="1"/>
  <c r="S57" i="1" s="1"/>
  <c r="AF57" i="1" s="1"/>
  <c r="M318" i="1"/>
  <c r="D315" i="2" s="1"/>
  <c r="M169" i="1"/>
  <c r="D166" i="2" s="1"/>
  <c r="M67" i="1"/>
  <c r="D64" i="2" s="1"/>
  <c r="M217" i="1"/>
  <c r="D214" i="2" s="1"/>
  <c r="M271" i="1"/>
  <c r="D268" i="2" s="1"/>
  <c r="M158" i="1"/>
  <c r="Q158" i="1" s="1"/>
  <c r="S158" i="1" s="1"/>
  <c r="AF158" i="1" s="1"/>
  <c r="M101" i="1"/>
  <c r="D98" i="2" s="1"/>
  <c r="M98" i="1"/>
  <c r="D95" i="2" s="1"/>
  <c r="M43" i="1"/>
  <c r="Q43" i="1" s="1"/>
  <c r="S43" i="1" s="1"/>
  <c r="AF43" i="1" s="1"/>
  <c r="M66" i="1"/>
  <c r="D63" i="2" s="1"/>
  <c r="M104" i="1"/>
  <c r="D101" i="2" s="1"/>
  <c r="M205" i="1"/>
  <c r="D202" i="2" s="1"/>
  <c r="M97" i="1"/>
  <c r="D94" i="2" s="1"/>
  <c r="M245" i="1"/>
  <c r="Q245" i="1" s="1"/>
  <c r="S245" i="1" s="1"/>
  <c r="AF245" i="1" s="1"/>
  <c r="M135" i="1"/>
  <c r="D132" i="2" s="1"/>
  <c r="M165" i="1"/>
  <c r="D162" i="2" s="1"/>
  <c r="M45" i="1"/>
  <c r="Q45" i="1" s="1"/>
  <c r="S45" i="1" s="1"/>
  <c r="AF45" i="1" s="1"/>
  <c r="M82" i="1"/>
  <c r="D79" i="2" s="1"/>
  <c r="M115" i="1"/>
  <c r="D112" i="2" s="1"/>
  <c r="M187" i="1"/>
  <c r="Q187" i="1" s="1"/>
  <c r="S187" i="1" s="1"/>
  <c r="AF187" i="1" s="1"/>
  <c r="M156" i="1"/>
  <c r="D153" i="2" s="1"/>
  <c r="M46" i="1"/>
  <c r="D43" i="2" s="1"/>
  <c r="M127" i="1"/>
  <c r="D124" i="2" s="1"/>
  <c r="M227" i="1"/>
  <c r="D224" i="2" s="1"/>
  <c r="M163" i="1"/>
  <c r="D160" i="2" s="1"/>
  <c r="M58" i="1"/>
  <c r="D55" i="2" s="1"/>
  <c r="M32" i="1"/>
  <c r="Q32" i="1" s="1"/>
  <c r="S32" i="1" s="1"/>
  <c r="AF32" i="1" s="1"/>
  <c r="M74" i="1"/>
  <c r="Q74" i="1" s="1"/>
  <c r="S74" i="1" s="1"/>
  <c r="AF74" i="1" s="1"/>
  <c r="M52" i="1"/>
  <c r="D49" i="2" s="1"/>
  <c r="M9" i="1"/>
  <c r="D6" i="2" s="1"/>
  <c r="M292" i="1"/>
  <c r="D289" i="2" s="1"/>
  <c r="M168" i="1"/>
  <c r="D165" i="2" s="1"/>
  <c r="M307" i="1"/>
  <c r="D304" i="2" s="1"/>
  <c r="M286" i="1"/>
  <c r="Q286" i="1" s="1"/>
  <c r="S286" i="1" s="1"/>
  <c r="AF286" i="1" s="1"/>
  <c r="M314" i="1"/>
  <c r="D311" i="2" s="1"/>
  <c r="M119" i="1"/>
  <c r="D116" i="2" s="1"/>
  <c r="M72" i="1"/>
  <c r="Q72" i="1" s="1"/>
  <c r="S72" i="1" s="1"/>
  <c r="AF72" i="1" s="1"/>
  <c r="M31" i="1"/>
  <c r="D28" i="2" s="1"/>
  <c r="M63" i="1"/>
  <c r="D60" i="2" s="1"/>
  <c r="M230" i="1"/>
  <c r="Q230" i="1" s="1"/>
  <c r="S230" i="1" s="1"/>
  <c r="AF230" i="1" s="1"/>
  <c r="M308" i="1"/>
  <c r="D305" i="2" s="1"/>
  <c r="M24" i="1"/>
  <c r="D21" i="2" s="1"/>
  <c r="M20" i="1"/>
  <c r="D17" i="2" s="1"/>
  <c r="M246" i="1"/>
  <c r="Q246" i="1" s="1"/>
  <c r="S246" i="1" s="1"/>
  <c r="AF246" i="1" s="1"/>
  <c r="M316" i="1"/>
  <c r="Q316" i="1" s="1"/>
  <c r="S316" i="1" s="1"/>
  <c r="AF316" i="1" s="1"/>
  <c r="M12" i="1"/>
  <c r="D9" i="2" s="1"/>
  <c r="M214" i="1"/>
  <c r="Q214" i="1" s="1"/>
  <c r="S214" i="1" s="1"/>
  <c r="AF214" i="1" s="1"/>
  <c r="M329" i="1"/>
  <c r="Q329" i="1" s="1"/>
  <c r="S329" i="1" s="1"/>
  <c r="AF329" i="1" s="1"/>
  <c r="M132" i="1"/>
  <c r="D129" i="2" s="1"/>
  <c r="M290" i="1"/>
  <c r="Q290" i="1" s="1"/>
  <c r="S290" i="1" s="1"/>
  <c r="AF290" i="1" s="1"/>
  <c r="M136" i="1"/>
  <c r="Q136" i="1" s="1"/>
  <c r="S136" i="1" s="1"/>
  <c r="AF136" i="1" s="1"/>
  <c r="M208" i="1"/>
  <c r="D205" i="2" s="1"/>
  <c r="M44" i="1"/>
  <c r="D41" i="2" s="1"/>
  <c r="M199" i="1"/>
  <c r="Q199" i="1" s="1"/>
  <c r="S199" i="1" s="1"/>
  <c r="AF199" i="1" s="1"/>
  <c r="M218" i="1"/>
  <c r="Q218" i="1" s="1"/>
  <c r="S218" i="1" s="1"/>
  <c r="AF218" i="1" s="1"/>
  <c r="M80" i="1"/>
  <c r="D77" i="2" s="1"/>
  <c r="M239" i="1"/>
  <c r="Q239" i="1" s="1"/>
  <c r="S239" i="1" s="1"/>
  <c r="AF239" i="1" s="1"/>
  <c r="M311" i="1"/>
  <c r="Q311" i="1" s="1"/>
  <c r="S311" i="1" s="1"/>
  <c r="AF311" i="1" s="1"/>
  <c r="M274" i="1"/>
  <c r="D271" i="2" s="1"/>
  <c r="M296" i="1"/>
  <c r="Q296" i="1" s="1"/>
  <c r="S296" i="1" s="1"/>
  <c r="AF296" i="1" s="1"/>
  <c r="M331" i="1"/>
  <c r="D328" i="2" s="1"/>
  <c r="M229" i="1"/>
  <c r="D226" i="2" s="1"/>
  <c r="M36" i="1"/>
  <c r="D33" i="2" s="1"/>
  <c r="M197" i="1"/>
  <c r="D194" i="2" s="1"/>
  <c r="M330" i="1"/>
  <c r="Q330" i="1" s="1"/>
  <c r="S330" i="1" s="1"/>
  <c r="AF330" i="1" s="1"/>
  <c r="M170" i="1"/>
  <c r="D167" i="2" s="1"/>
  <c r="M174" i="1"/>
  <c r="D171" i="2" s="1"/>
  <c r="M157" i="1"/>
  <c r="Q157" i="1" s="1"/>
  <c r="S157" i="1" s="1"/>
  <c r="AF157" i="1" s="1"/>
  <c r="M107" i="1"/>
  <c r="Q107" i="1" s="1"/>
  <c r="S107" i="1" s="1"/>
  <c r="AF107" i="1" s="1"/>
  <c r="M250" i="1"/>
  <c r="D247" i="2" s="1"/>
  <c r="M17" i="1"/>
  <c r="Q17" i="1" s="1"/>
  <c r="S17" i="1" s="1"/>
  <c r="AF17" i="1" s="1"/>
  <c r="M150" i="1"/>
  <c r="Q150" i="1" s="1"/>
  <c r="S150" i="1" s="1"/>
  <c r="AF150" i="1" s="1"/>
  <c r="M167" i="1"/>
  <c r="D164" i="2" s="1"/>
  <c r="M332" i="1"/>
  <c r="Q332" i="1" s="1"/>
  <c r="S332" i="1" s="1"/>
  <c r="AF332" i="1" s="1"/>
  <c r="M315" i="1"/>
  <c r="D312" i="2" s="1"/>
  <c r="M234" i="1"/>
  <c r="D231" i="2" s="1"/>
  <c r="M89" i="1"/>
  <c r="Q89" i="1" s="1"/>
  <c r="S89" i="1" s="1"/>
  <c r="AF89" i="1" s="1"/>
  <c r="M34" i="1"/>
  <c r="D31" i="2" s="1"/>
  <c r="M272" i="1"/>
  <c r="Q272" i="1" s="1"/>
  <c r="S272" i="1" s="1"/>
  <c r="AF272" i="1" s="1"/>
  <c r="M172" i="1"/>
  <c r="D169" i="2" s="1"/>
  <c r="M213" i="1"/>
  <c r="D210" i="2" s="1"/>
  <c r="M259" i="1"/>
  <c r="D256" i="2" s="1"/>
  <c r="M241" i="1"/>
  <c r="D238" i="2" s="1"/>
  <c r="M142" i="1"/>
  <c r="Q142" i="1" s="1"/>
  <c r="S142" i="1" s="1"/>
  <c r="AF142" i="1" s="1"/>
  <c r="M206" i="1"/>
  <c r="D203" i="2" s="1"/>
  <c r="M114" i="1"/>
  <c r="D111" i="2" s="1"/>
  <c r="M124" i="1"/>
  <c r="D121" i="2" s="1"/>
  <c r="M313" i="1"/>
  <c r="Q313" i="1" s="1"/>
  <c r="S313" i="1" s="1"/>
  <c r="AF313" i="1" s="1"/>
  <c r="M177" i="1"/>
  <c r="Q177" i="1" s="1"/>
  <c r="S177" i="1" s="1"/>
  <c r="AF177" i="1" s="1"/>
  <c r="M102" i="1"/>
  <c r="Q102" i="1" s="1"/>
  <c r="S102" i="1" s="1"/>
  <c r="AF102" i="1" s="1"/>
  <c r="M146" i="1"/>
  <c r="D143" i="2" s="1"/>
  <c r="M147" i="1"/>
  <c r="D144" i="2" s="1"/>
  <c r="M11" i="1"/>
  <c r="Q11" i="1" s="1"/>
  <c r="S11" i="1" s="1"/>
  <c r="AF11" i="1" s="1"/>
  <c r="M145" i="1"/>
  <c r="D142" i="2" s="1"/>
  <c r="M192" i="1"/>
  <c r="Q192" i="1" s="1"/>
  <c r="S192" i="1" s="1"/>
  <c r="AF192" i="1" s="1"/>
  <c r="M182" i="1"/>
  <c r="Q182" i="1" s="1"/>
  <c r="S182" i="1" s="1"/>
  <c r="AF182" i="1" s="1"/>
  <c r="M203" i="1"/>
  <c r="Q203" i="1" s="1"/>
  <c r="S203" i="1" s="1"/>
  <c r="AF203" i="1" s="1"/>
  <c r="M261" i="1"/>
  <c r="D258" i="2" s="1"/>
  <c r="M122" i="1"/>
  <c r="Q122" i="1" s="1"/>
  <c r="S122" i="1" s="1"/>
  <c r="AF122" i="1" s="1"/>
  <c r="M79" i="1"/>
  <c r="D76" i="2" s="1"/>
  <c r="M139" i="1"/>
  <c r="D136" i="2" s="1"/>
  <c r="M220" i="1"/>
  <c r="D217" i="2" s="1"/>
  <c r="M222" i="1"/>
  <c r="Q222" i="1" s="1"/>
  <c r="S222" i="1" s="1"/>
  <c r="AF222" i="1" s="1"/>
  <c r="M231" i="1"/>
  <c r="Q231" i="1" s="1"/>
  <c r="S231" i="1" s="1"/>
  <c r="AF231" i="1" s="1"/>
  <c r="M240" i="1"/>
  <c r="D237" i="2" s="1"/>
  <c r="M202" i="1"/>
  <c r="D199" i="2" s="1"/>
  <c r="M223" i="1"/>
  <c r="D220" i="2" s="1"/>
  <c r="M257" i="1"/>
  <c r="D254" i="2" s="1"/>
  <c r="M110" i="1"/>
  <c r="Q110" i="1" s="1"/>
  <c r="S110" i="1" s="1"/>
  <c r="AF110" i="1" s="1"/>
  <c r="M113" i="1"/>
  <c r="D110" i="2" s="1"/>
  <c r="M300" i="1"/>
  <c r="D297" i="2" s="1"/>
  <c r="M112" i="1"/>
  <c r="Q112" i="1" s="1"/>
  <c r="S112" i="1" s="1"/>
  <c r="AF112" i="1" s="1"/>
  <c r="M19" i="1"/>
  <c r="Q19" i="1" s="1"/>
  <c r="S19" i="1" s="1"/>
  <c r="AF19" i="1" s="1"/>
  <c r="M176" i="1"/>
  <c r="D173" i="2" s="1"/>
  <c r="M324" i="1"/>
  <c r="Q324" i="1" s="1"/>
  <c r="S324" i="1" s="1"/>
  <c r="AF324" i="1" s="1"/>
  <c r="M200" i="1"/>
  <c r="D197" i="2" s="1"/>
  <c r="M317" i="1"/>
  <c r="Q317" i="1" s="1"/>
  <c r="S317" i="1" s="1"/>
  <c r="AF317" i="1" s="1"/>
  <c r="M264" i="1"/>
  <c r="Q264" i="1" s="1"/>
  <c r="S264" i="1" s="1"/>
  <c r="AF264" i="1" s="1"/>
  <c r="M180" i="1"/>
  <c r="D177" i="2" s="1"/>
  <c r="M120" i="1"/>
  <c r="Q120" i="1" s="1"/>
  <c r="S120" i="1" s="1"/>
  <c r="AF120" i="1" s="1"/>
  <c r="M238" i="1"/>
  <c r="Q238" i="1" s="1"/>
  <c r="S238" i="1" s="1"/>
  <c r="AF238" i="1" s="1"/>
  <c r="M56" i="1"/>
  <c r="D53" i="2" s="1"/>
  <c r="M173" i="1"/>
  <c r="D170" i="2" s="1"/>
  <c r="M138" i="1"/>
  <c r="D135" i="2" s="1"/>
  <c r="M282" i="1"/>
  <c r="Q282" i="1" s="1"/>
  <c r="S282" i="1" s="1"/>
  <c r="AF282" i="1" s="1"/>
  <c r="M22" i="1"/>
  <c r="Q22" i="1" s="1"/>
  <c r="S22" i="1" s="1"/>
  <c r="AF22" i="1" s="1"/>
  <c r="M247" i="1"/>
  <c r="Q247" i="1" s="1"/>
  <c r="S247" i="1" s="1"/>
  <c r="AF247" i="1" s="1"/>
  <c r="M289" i="1"/>
  <c r="Q289" i="1" s="1"/>
  <c r="S289" i="1" s="1"/>
  <c r="AF289" i="1" s="1"/>
  <c r="M183" i="1"/>
  <c r="D180" i="2" s="1"/>
  <c r="M228" i="1"/>
  <c r="D225" i="2" s="1"/>
  <c r="M51" i="1"/>
  <c r="Q51" i="1" s="1"/>
  <c r="S51" i="1" s="1"/>
  <c r="AF51" i="1" s="1"/>
  <c r="M117" i="1"/>
  <c r="D114" i="2" s="1"/>
  <c r="M267" i="1"/>
  <c r="Q267" i="1" s="1"/>
  <c r="S267" i="1" s="1"/>
  <c r="AF267" i="1" s="1"/>
  <c r="M254" i="1"/>
  <c r="D251" i="2" s="1"/>
  <c r="M195" i="1"/>
  <c r="Q195" i="1" s="1"/>
  <c r="S195" i="1" s="1"/>
  <c r="AF195" i="1" s="1"/>
  <c r="M137" i="1"/>
  <c r="D134" i="2" s="1"/>
  <c r="M166" i="1"/>
  <c r="D163" i="2" s="1"/>
  <c r="M233" i="1"/>
  <c r="Q233" i="1" s="1"/>
  <c r="S233" i="1" s="1"/>
  <c r="AF233" i="1" s="1"/>
  <c r="M94" i="1"/>
  <c r="Q94" i="1" s="1"/>
  <c r="S94" i="1" s="1"/>
  <c r="AF94" i="1" s="1"/>
  <c r="M162" i="1"/>
  <c r="Q162" i="1" s="1"/>
  <c r="S162" i="1" s="1"/>
  <c r="AF162" i="1" s="1"/>
  <c r="M211" i="1"/>
  <c r="Q211" i="1" s="1"/>
  <c r="S211" i="1" s="1"/>
  <c r="AF211" i="1" s="1"/>
  <c r="M123" i="1"/>
  <c r="Q123" i="1" s="1"/>
  <c r="S123" i="1" s="1"/>
  <c r="AF123" i="1" s="1"/>
  <c r="M126" i="1"/>
  <c r="Q126" i="1" s="1"/>
  <c r="S126" i="1" s="1"/>
  <c r="AF126" i="1" s="1"/>
  <c r="M148" i="1"/>
  <c r="Q148" i="1" s="1"/>
  <c r="S148" i="1" s="1"/>
  <c r="AF148" i="1" s="1"/>
  <c r="M312" i="1"/>
  <c r="Q312" i="1" s="1"/>
  <c r="S312" i="1" s="1"/>
  <c r="AF312" i="1" s="1"/>
  <c r="M77" i="1"/>
  <c r="Q77" i="1" s="1"/>
  <c r="S77" i="1" s="1"/>
  <c r="AF77" i="1" s="1"/>
  <c r="M297" i="1"/>
  <c r="M106" i="1"/>
  <c r="D103" i="2" s="1"/>
  <c r="M152" i="1"/>
  <c r="Q152" i="1" s="1"/>
  <c r="S152" i="1" s="1"/>
  <c r="AF152" i="1" s="1"/>
  <c r="M38" i="1"/>
  <c r="M253" i="1"/>
  <c r="Q253" i="1" s="1"/>
  <c r="S253" i="1" s="1"/>
  <c r="AF253" i="1" s="1"/>
  <c r="M23" i="1"/>
  <c r="D20" i="2" s="1"/>
  <c r="M99" i="1"/>
  <c r="Q99" i="1" s="1"/>
  <c r="S99" i="1" s="1"/>
  <c r="AF99" i="1" s="1"/>
  <c r="M275" i="1"/>
  <c r="D272" i="2" s="1"/>
  <c r="M299" i="1"/>
  <c r="D296" i="2" s="1"/>
  <c r="M50" i="1"/>
  <c r="D47" i="2" s="1"/>
  <c r="M161" i="1"/>
  <c r="Q161" i="1" s="1"/>
  <c r="S161" i="1" s="1"/>
  <c r="AF161" i="1" s="1"/>
  <c r="M232" i="1"/>
  <c r="Q232" i="1" s="1"/>
  <c r="S232" i="1" s="1"/>
  <c r="AF232" i="1" s="1"/>
  <c r="M243" i="1"/>
  <c r="Q243" i="1" s="1"/>
  <c r="S243" i="1" s="1"/>
  <c r="AF243" i="1" s="1"/>
  <c r="M237" i="1"/>
  <c r="D234" i="2" s="1"/>
  <c r="M131" i="1"/>
  <c r="Q131" i="1" s="1"/>
  <c r="S131" i="1" s="1"/>
  <c r="AF131" i="1" s="1"/>
  <c r="M159" i="1"/>
  <c r="Q159" i="1" s="1"/>
  <c r="S159" i="1" s="1"/>
  <c r="AF159" i="1" s="1"/>
  <c r="M144" i="1"/>
  <c r="D141" i="2" s="1"/>
  <c r="M306" i="1"/>
  <c r="Q306" i="1" s="1"/>
  <c r="S306" i="1" s="1"/>
  <c r="AF306" i="1" s="1"/>
  <c r="M90" i="1"/>
  <c r="Q90" i="1" s="1"/>
  <c r="S90" i="1" s="1"/>
  <c r="AF90" i="1" s="1"/>
  <c r="M235" i="1"/>
  <c r="D232" i="2" s="1"/>
  <c r="M236" i="1"/>
  <c r="Q236" i="1" s="1"/>
  <c r="S236" i="1" s="1"/>
  <c r="AF236" i="1" s="1"/>
  <c r="M260" i="1"/>
  <c r="D257" i="2" s="1"/>
  <c r="M69" i="1"/>
  <c r="D66" i="2" s="1"/>
  <c r="M18" i="1"/>
  <c r="D15" i="2" s="1"/>
  <c r="M70" i="1"/>
  <c r="Q70" i="1" s="1"/>
  <c r="S70" i="1" s="1"/>
  <c r="AF70" i="1" s="1"/>
  <c r="M196" i="1"/>
  <c r="D193" i="2" s="1"/>
  <c r="M179" i="1"/>
  <c r="D176" i="2" s="1"/>
  <c r="M68" i="1"/>
  <c r="Q68" i="1" s="1"/>
  <c r="S68" i="1" s="1"/>
  <c r="AF68" i="1" s="1"/>
  <c r="M87" i="1"/>
  <c r="D84" i="2" s="1"/>
  <c r="M326" i="1"/>
  <c r="Q326" i="1" s="1"/>
  <c r="S326" i="1" s="1"/>
  <c r="AF326" i="1" s="1"/>
  <c r="M216" i="1"/>
  <c r="Q216" i="1" s="1"/>
  <c r="S216" i="1" s="1"/>
  <c r="AF216" i="1" s="1"/>
  <c r="M141" i="1"/>
  <c r="D138" i="2" s="1"/>
  <c r="M249" i="1"/>
  <c r="Q249" i="1" s="1"/>
  <c r="S249" i="1" s="1"/>
  <c r="AF249" i="1" s="1"/>
  <c r="M28" i="1"/>
  <c r="D25" i="2" s="1"/>
  <c r="M62" i="1"/>
  <c r="Q62" i="1" s="1"/>
  <c r="S62" i="1" s="1"/>
  <c r="AF62" i="1" s="1"/>
  <c r="M75" i="1"/>
  <c r="D72" i="2" s="1"/>
  <c r="M111" i="1"/>
  <c r="D108" i="2" s="1"/>
  <c r="M81" i="1"/>
  <c r="D78" i="2" s="1"/>
  <c r="M322" i="1"/>
  <c r="D319" i="2" s="1"/>
  <c r="M268" i="1"/>
  <c r="Q268" i="1" s="1"/>
  <c r="S268" i="1" s="1"/>
  <c r="AF268" i="1" s="1"/>
  <c r="M224" i="1"/>
  <c r="D221" i="2" s="1"/>
  <c r="M53" i="1"/>
  <c r="Q53" i="1" s="1"/>
  <c r="S53" i="1" s="1"/>
  <c r="AF53" i="1" s="1"/>
  <c r="M298" i="1"/>
  <c r="D295" i="2" s="1"/>
  <c r="M27" i="1"/>
  <c r="D24" i="2" s="1"/>
  <c r="M55" i="1"/>
  <c r="Q55" i="1" s="1"/>
  <c r="S55" i="1" s="1"/>
  <c r="AF55" i="1" s="1"/>
  <c r="M49" i="1"/>
  <c r="Q49" i="1" s="1"/>
  <c r="S49" i="1" s="1"/>
  <c r="AF49" i="1" s="1"/>
  <c r="M15" i="1"/>
  <c r="Q15" i="1" s="1"/>
  <c r="S15" i="1" s="1"/>
  <c r="AF15" i="1" s="1"/>
  <c r="M279" i="1"/>
  <c r="D276" i="2" s="1"/>
  <c r="M325" i="1"/>
  <c r="Q325" i="1" s="1"/>
  <c r="S325" i="1" s="1"/>
  <c r="AF325" i="1" s="1"/>
  <c r="M207" i="1"/>
  <c r="D204" i="2" s="1"/>
  <c r="M285" i="1"/>
  <c r="D282" i="2" s="1"/>
  <c r="M226" i="1"/>
  <c r="D223" i="2" s="1"/>
  <c r="M320" i="1"/>
  <c r="D317" i="2" s="1"/>
  <c r="M160" i="1"/>
  <c r="Q160" i="1" s="1"/>
  <c r="S160" i="1" s="1"/>
  <c r="AF160" i="1" s="1"/>
  <c r="M95" i="1"/>
  <c r="Q95" i="1" s="1"/>
  <c r="S95" i="1" s="1"/>
  <c r="AF95" i="1" s="1"/>
  <c r="M309" i="1"/>
  <c r="D306" i="2" s="1"/>
  <c r="M251" i="1"/>
  <c r="Q251" i="1" s="1"/>
  <c r="S251" i="1" s="1"/>
  <c r="AF251" i="1" s="1"/>
  <c r="M184" i="1"/>
  <c r="D181" i="2" s="1"/>
  <c r="M121" i="1"/>
  <c r="D118" i="2" s="1"/>
  <c r="M14" i="1"/>
  <c r="Q14" i="1" s="1"/>
  <c r="S14" i="1" s="1"/>
  <c r="AF14" i="1" s="1"/>
  <c r="M71" i="1"/>
  <c r="D68" i="2" s="1"/>
  <c r="M59" i="1"/>
  <c r="Q59" i="1" s="1"/>
  <c r="S59" i="1" s="1"/>
  <c r="AF59" i="1" s="1"/>
  <c r="M171" i="1"/>
  <c r="Q171" i="1" s="1"/>
  <c r="S171" i="1" s="1"/>
  <c r="AF171" i="1" s="1"/>
  <c r="M85" i="1"/>
  <c r="D82" i="2" s="1"/>
  <c r="M198" i="1"/>
  <c r="Q198" i="1" s="1"/>
  <c r="S198" i="1" s="1"/>
  <c r="AF198" i="1" s="1"/>
  <c r="M153" i="1"/>
  <c r="D150" i="2" s="1"/>
  <c r="M185" i="1"/>
  <c r="D182" i="2" s="1"/>
  <c r="M47" i="1"/>
  <c r="Q47" i="1" s="1"/>
  <c r="S47" i="1" s="1"/>
  <c r="AF47" i="1" s="1"/>
  <c r="M91" i="1"/>
  <c r="Q91" i="1" s="1"/>
  <c r="S91" i="1" s="1"/>
  <c r="AF91" i="1" s="1"/>
  <c r="M143" i="1"/>
  <c r="Q143" i="1" s="1"/>
  <c r="S143" i="1" s="1"/>
  <c r="AF143" i="1" s="1"/>
  <c r="M108" i="1"/>
  <c r="Q108" i="1" s="1"/>
  <c r="S108" i="1" s="1"/>
  <c r="AF108" i="1" s="1"/>
  <c r="M277" i="1"/>
  <c r="D274" i="2" s="1"/>
  <c r="M252" i="1"/>
  <c r="D249" i="2" s="1"/>
  <c r="M225" i="1"/>
  <c r="Q225" i="1" s="1"/>
  <c r="S225" i="1" s="1"/>
  <c r="AF225" i="1" s="1"/>
  <c r="M301" i="1"/>
  <c r="Q301" i="1" s="1"/>
  <c r="S301" i="1" s="1"/>
  <c r="AF301" i="1" s="1"/>
  <c r="M328" i="1"/>
  <c r="Q328" i="1" s="1"/>
  <c r="S328" i="1" s="1"/>
  <c r="AF328" i="1" s="1"/>
  <c r="M189" i="1"/>
  <c r="D186" i="2" s="1"/>
  <c r="M288" i="1"/>
  <c r="Q288" i="1" s="1"/>
  <c r="S288" i="1" s="1"/>
  <c r="AF288" i="1" s="1"/>
  <c r="M93" i="1"/>
  <c r="D90" i="2" s="1"/>
  <c r="M209" i="1"/>
  <c r="Q209" i="1" s="1"/>
  <c r="S209" i="1" s="1"/>
  <c r="AF209" i="1" s="1"/>
  <c r="M86" i="1"/>
  <c r="D83" i="2" s="1"/>
  <c r="M30" i="1"/>
  <c r="D27" i="2" s="1"/>
  <c r="M175" i="1"/>
  <c r="Q175" i="1" s="1"/>
  <c r="S175" i="1" s="1"/>
  <c r="AF175" i="1" s="1"/>
  <c r="M37" i="1"/>
  <c r="D34" i="2" s="1"/>
  <c r="M281" i="1"/>
  <c r="D278" i="2" s="1"/>
  <c r="M41" i="1"/>
  <c r="D38" i="2" s="1"/>
  <c r="M109" i="1"/>
  <c r="D106" i="2" s="1"/>
  <c r="M212" i="1"/>
  <c r="D209" i="2" s="1"/>
  <c r="M319" i="1"/>
  <c r="Q319" i="1" s="1"/>
  <c r="S319" i="1" s="1"/>
  <c r="AF319" i="1" s="1"/>
  <c r="M242" i="1"/>
  <c r="D239" i="2" s="1"/>
  <c r="M323" i="1"/>
  <c r="D320" i="2" s="1"/>
  <c r="M21" i="1"/>
  <c r="Q21" i="1" s="1"/>
  <c r="S21" i="1" s="1"/>
  <c r="AF21" i="1" s="1"/>
  <c r="M92" i="1"/>
  <c r="D89" i="2" s="1"/>
  <c r="M42" i="1"/>
  <c r="Q42" i="1" s="1"/>
  <c r="S42" i="1" s="1"/>
  <c r="AF42" i="1" s="1"/>
  <c r="M321" i="1"/>
  <c r="M154" i="1"/>
  <c r="Q154" i="1" s="1"/>
  <c r="S154" i="1" s="1"/>
  <c r="AF154" i="1" s="1"/>
  <c r="M304" i="1"/>
  <c r="D301" i="2" s="1"/>
  <c r="M65" i="1"/>
  <c r="D62" i="2" s="1"/>
  <c r="M105" i="1"/>
  <c r="Q105" i="1" s="1"/>
  <c r="S105" i="1" s="1"/>
  <c r="AF105" i="1" s="1"/>
  <c r="M61" i="1"/>
  <c r="Q61" i="1" s="1"/>
  <c r="S61" i="1" s="1"/>
  <c r="AF61" i="1" s="1"/>
  <c r="M269" i="1"/>
  <c r="M64" i="1"/>
  <c r="Q64" i="1" s="1"/>
  <c r="S64" i="1" s="1"/>
  <c r="AF64" i="1" s="1"/>
  <c r="M133" i="1"/>
  <c r="D130" i="2" s="1"/>
  <c r="M295" i="1"/>
  <c r="D292" i="2" s="1"/>
  <c r="M201" i="1"/>
  <c r="D198" i="2" s="1"/>
  <c r="M33" i="1"/>
  <c r="D30" i="2" s="1"/>
  <c r="M186" i="1"/>
  <c r="Q186" i="1" s="1"/>
  <c r="S186" i="1" s="1"/>
  <c r="AF186" i="1" s="1"/>
  <c r="M116" i="1"/>
  <c r="Q116" i="1" s="1"/>
  <c r="S116" i="1" s="1"/>
  <c r="AF116" i="1" s="1"/>
  <c r="M215" i="1"/>
  <c r="D212" i="2" s="1"/>
  <c r="M35" i="1"/>
  <c r="Q35" i="1" s="1"/>
  <c r="S35" i="1" s="1"/>
  <c r="AF35" i="1" s="1"/>
  <c r="M178" i="1"/>
  <c r="D175" i="2" s="1"/>
  <c r="M129" i="1"/>
  <c r="Q129" i="1" s="1"/>
  <c r="S129" i="1" s="1"/>
  <c r="AF129" i="1" s="1"/>
  <c r="M73" i="1"/>
  <c r="D70" i="2" s="1"/>
  <c r="M78" i="1"/>
  <c r="D75" i="2" s="1"/>
  <c r="M60" i="1"/>
  <c r="Q60" i="1" s="1"/>
  <c r="S60" i="1" s="1"/>
  <c r="AF60" i="1" s="1"/>
  <c r="M262" i="1"/>
  <c r="D259" i="2" s="1"/>
  <c r="P4" i="1"/>
  <c r="V4" i="3" s="1"/>
  <c r="V8" i="3" s="1"/>
  <c r="M164" i="1"/>
  <c r="Q164" i="1" s="1"/>
  <c r="S164" i="1" s="1"/>
  <c r="AF164" i="1" s="1"/>
  <c r="M29" i="1"/>
  <c r="D26" i="2" s="1"/>
  <c r="M39" i="1"/>
  <c r="D36" i="2" s="1"/>
  <c r="M294" i="1"/>
  <c r="D291" i="2" s="1"/>
  <c r="M140" i="1"/>
  <c r="Q140" i="1" s="1"/>
  <c r="S140" i="1" s="1"/>
  <c r="AF140" i="1" s="1"/>
  <c r="M248" i="1"/>
  <c r="Q248" i="1" s="1"/>
  <c r="S248" i="1" s="1"/>
  <c r="AF248" i="1" s="1"/>
  <c r="M258" i="1"/>
  <c r="D255" i="2" s="1"/>
  <c r="M88" i="1"/>
  <c r="Q88" i="1" s="1"/>
  <c r="S88" i="1" s="1"/>
  <c r="AF88" i="1" s="1"/>
  <c r="M305" i="1"/>
  <c r="Q305" i="1" s="1"/>
  <c r="S305" i="1" s="1"/>
  <c r="AF305" i="1" s="1"/>
  <c r="M25" i="1"/>
  <c r="M16" i="1"/>
  <c r="D13" i="2" s="1"/>
  <c r="M266" i="1"/>
  <c r="M151" i="1"/>
  <c r="D148" i="2" s="1"/>
  <c r="M210" i="1"/>
  <c r="Q210" i="1" s="1"/>
  <c r="S210" i="1" s="1"/>
  <c r="AF210" i="1" s="1"/>
  <c r="M96" i="1"/>
  <c r="D93" i="2" s="1"/>
  <c r="M13" i="1"/>
  <c r="Q13" i="1" s="1"/>
  <c r="S13" i="1" s="1"/>
  <c r="AF13" i="1" s="1"/>
  <c r="M276" i="1"/>
  <c r="Q276" i="1" s="1"/>
  <c r="S276" i="1" s="1"/>
  <c r="AF276" i="1" s="1"/>
  <c r="M128" i="1"/>
  <c r="D125" i="2" s="1"/>
  <c r="M204" i="1"/>
  <c r="D201" i="2" s="1"/>
  <c r="M155" i="1"/>
  <c r="Q155" i="1" s="1"/>
  <c r="S155" i="1" s="1"/>
  <c r="AF155" i="1" s="1"/>
  <c r="M84" i="1"/>
  <c r="D81" i="2" s="1"/>
  <c r="M293" i="1"/>
  <c r="D290" i="2" s="1"/>
  <c r="M327" i="1"/>
  <c r="Q327" i="1" s="1"/>
  <c r="S327" i="1" s="1"/>
  <c r="AF327" i="1" s="1"/>
  <c r="M83" i="1"/>
  <c r="Q83" i="1" s="1"/>
  <c r="S83" i="1" s="1"/>
  <c r="AF83" i="1" s="1"/>
  <c r="M181" i="1"/>
  <c r="Q181" i="1" s="1"/>
  <c r="S181" i="1" s="1"/>
  <c r="AF181" i="1" s="1"/>
  <c r="M302" i="1"/>
  <c r="Q302" i="1" s="1"/>
  <c r="S302" i="1" s="1"/>
  <c r="AF302" i="1" s="1"/>
  <c r="M40" i="1"/>
  <c r="Q40" i="1" s="1"/>
  <c r="S40" i="1" s="1"/>
  <c r="AF40" i="1" s="1"/>
  <c r="M130" i="1"/>
  <c r="D127" i="2" s="1"/>
  <c r="M54" i="1"/>
  <c r="Q54" i="1" s="1"/>
  <c r="S54" i="1" s="1"/>
  <c r="AF54" i="1" s="1"/>
  <c r="M190" i="1"/>
  <c r="D187" i="2" s="1"/>
  <c r="M188" i="1"/>
  <c r="D185" i="2" s="1"/>
  <c r="M134" i="1"/>
  <c r="Q134" i="1" s="1"/>
  <c r="S134" i="1" s="1"/>
  <c r="AF134" i="1" s="1"/>
  <c r="M280" i="1"/>
  <c r="D277" i="2" s="1"/>
  <c r="M10" i="1"/>
  <c r="D7" i="2" s="1"/>
  <c r="M26" i="1"/>
  <c r="D23" i="2" s="1"/>
  <c r="M125" i="1"/>
  <c r="D122" i="2" s="1"/>
  <c r="M310" i="1"/>
  <c r="D307" i="2" s="1"/>
  <c r="M193" i="1"/>
  <c r="Q193" i="1" s="1"/>
  <c r="S193" i="1" s="1"/>
  <c r="AF193" i="1" s="1"/>
  <c r="M48" i="1"/>
  <c r="M278" i="1"/>
  <c r="Q278" i="1" s="1"/>
  <c r="S278" i="1" s="1"/>
  <c r="AF278" i="1" s="1"/>
  <c r="M76" i="1"/>
  <c r="Q76" i="1" s="1"/>
  <c r="S76" i="1" s="1"/>
  <c r="AF76" i="1" s="1"/>
  <c r="M103" i="1"/>
  <c r="D100" i="2" s="1"/>
  <c r="M100" i="1"/>
  <c r="D97" i="2" s="1"/>
  <c r="M194" i="1"/>
  <c r="Q156" i="1" l="1"/>
  <c r="S156" i="1" s="1"/>
  <c r="AF156" i="1" s="1"/>
  <c r="D283" i="2"/>
  <c r="P333" i="2"/>
  <c r="R29" i="3" s="1"/>
  <c r="D300" i="2"/>
  <c r="D267" i="2"/>
  <c r="D54" i="2"/>
  <c r="Q168" i="1"/>
  <c r="S168" i="1" s="1"/>
  <c r="AF168" i="1" s="1"/>
  <c r="Q98" i="1"/>
  <c r="S98" i="1" s="1"/>
  <c r="AF98" i="1" s="1"/>
  <c r="Q244" i="1"/>
  <c r="S244" i="1" s="1"/>
  <c r="AF244" i="1" s="1"/>
  <c r="D17" i="3"/>
  <c r="Q118" i="1"/>
  <c r="S118" i="1" s="1"/>
  <c r="AF118" i="1" s="1"/>
  <c r="D280" i="2"/>
  <c r="Q46" i="1"/>
  <c r="S46" i="1" s="1"/>
  <c r="AF46" i="1" s="1"/>
  <c r="Q149" i="1"/>
  <c r="S149" i="1" s="1"/>
  <c r="AF149" i="1" s="1"/>
  <c r="D243" i="2"/>
  <c r="D313" i="2"/>
  <c r="D104" i="2"/>
  <c r="Q66" i="1"/>
  <c r="S66" i="1" s="1"/>
  <c r="AF66" i="1" s="1"/>
  <c r="Q12" i="1"/>
  <c r="S12" i="1" s="1"/>
  <c r="AF12" i="1" s="1"/>
  <c r="Q259" i="1"/>
  <c r="S259" i="1" s="1"/>
  <c r="AF259" i="1" s="1"/>
  <c r="D154" i="2"/>
  <c r="Q227" i="1"/>
  <c r="S227" i="1" s="1"/>
  <c r="AF227" i="1" s="1"/>
  <c r="D96" i="2"/>
  <c r="D236" i="2"/>
  <c r="Q250" i="1"/>
  <c r="S250" i="1" s="1"/>
  <c r="AF250" i="1" s="1"/>
  <c r="D260" i="2"/>
  <c r="Q287" i="1"/>
  <c r="S287" i="1" s="1"/>
  <c r="AF287" i="1" s="1"/>
  <c r="Q205" i="1"/>
  <c r="S205" i="1" s="1"/>
  <c r="AF205" i="1" s="1"/>
  <c r="Q119" i="1"/>
  <c r="S119" i="1" s="1"/>
  <c r="AF119" i="1" s="1"/>
  <c r="D293" i="2"/>
  <c r="Q256" i="1"/>
  <c r="S256" i="1" s="1"/>
  <c r="AF256" i="1" s="1"/>
  <c r="Q132" i="1"/>
  <c r="S132" i="1" s="1"/>
  <c r="AF132" i="1" s="1"/>
  <c r="D147" i="2"/>
  <c r="Q167" i="1"/>
  <c r="S167" i="1" s="1"/>
  <c r="AF167" i="1" s="1"/>
  <c r="D14" i="2"/>
  <c r="Q213" i="1"/>
  <c r="S213" i="1" s="1"/>
  <c r="AF213" i="1" s="1"/>
  <c r="D184" i="2"/>
  <c r="D228" i="2"/>
  <c r="Q80" i="1"/>
  <c r="S80" i="1" s="1"/>
  <c r="AF80" i="1" s="1"/>
  <c r="D40" i="2"/>
  <c r="Q331" i="1"/>
  <c r="S331" i="1" s="1"/>
  <c r="AF331" i="1" s="1"/>
  <c r="Q97" i="1"/>
  <c r="S97" i="1" s="1"/>
  <c r="AF97" i="1" s="1"/>
  <c r="Q127" i="1"/>
  <c r="S127" i="1" s="1"/>
  <c r="AF127" i="1" s="1"/>
  <c r="Q274" i="1"/>
  <c r="S274" i="1" s="1"/>
  <c r="AF274" i="1" s="1"/>
  <c r="D211" i="2"/>
  <c r="Q307" i="1"/>
  <c r="S307" i="1" s="1"/>
  <c r="AF307" i="1" s="1"/>
  <c r="D155" i="2"/>
  <c r="D252" i="2"/>
  <c r="D281" i="2"/>
  <c r="Q63" i="1"/>
  <c r="S63" i="1" s="1"/>
  <c r="AF63" i="1" s="1"/>
  <c r="D87" i="2"/>
  <c r="Q180" i="1"/>
  <c r="S180" i="1" s="1"/>
  <c r="AF180" i="1" s="1"/>
  <c r="D48" i="2"/>
  <c r="Q82" i="1"/>
  <c r="S82" i="1" s="1"/>
  <c r="AF82" i="1" s="1"/>
  <c r="Q114" i="1"/>
  <c r="S114" i="1" s="1"/>
  <c r="AF114" i="1" s="1"/>
  <c r="D218" i="2"/>
  <c r="D29" i="2"/>
  <c r="D200" i="2"/>
  <c r="D133" i="2"/>
  <c r="Q261" i="1"/>
  <c r="S261" i="1" s="1"/>
  <c r="AF261" i="1" s="1"/>
  <c r="Q44" i="1"/>
  <c r="S44" i="1" s="1"/>
  <c r="AF44" i="1" s="1"/>
  <c r="D174" i="2"/>
  <c r="Q31" i="1"/>
  <c r="S31" i="1" s="1"/>
  <c r="AF31" i="1" s="1"/>
  <c r="Q58" i="1"/>
  <c r="S58" i="1" s="1"/>
  <c r="AF58" i="1" s="1"/>
  <c r="Q315" i="1"/>
  <c r="S315" i="1" s="1"/>
  <c r="AF315" i="1" s="1"/>
  <c r="Q67" i="1"/>
  <c r="S67" i="1" s="1"/>
  <c r="AF67" i="1" s="1"/>
  <c r="Q135" i="1"/>
  <c r="S135" i="1" s="1"/>
  <c r="AF135" i="1" s="1"/>
  <c r="Q169" i="1"/>
  <c r="S169" i="1" s="1"/>
  <c r="AF169" i="1" s="1"/>
  <c r="Q174" i="1"/>
  <c r="S174" i="1" s="1"/>
  <c r="AF174" i="1" s="1"/>
  <c r="Q208" i="1"/>
  <c r="S208" i="1" s="1"/>
  <c r="AF208" i="1" s="1"/>
  <c r="Q292" i="1"/>
  <c r="S292" i="1" s="1"/>
  <c r="AF292" i="1" s="1"/>
  <c r="D42" i="2"/>
  <c r="Q300" i="1"/>
  <c r="S300" i="1" s="1"/>
  <c r="AF300" i="1" s="1"/>
  <c r="Q20" i="1"/>
  <c r="S20" i="1" s="1"/>
  <c r="AF20" i="1" s="1"/>
  <c r="D327" i="2"/>
  <c r="Q52" i="1"/>
  <c r="S52" i="1" s="1"/>
  <c r="AF52" i="1" s="1"/>
  <c r="Q217" i="1"/>
  <c r="S217" i="1" s="1"/>
  <c r="AF217" i="1" s="1"/>
  <c r="Q36" i="1"/>
  <c r="S36" i="1" s="1"/>
  <c r="AF36" i="1" s="1"/>
  <c r="Q241" i="1"/>
  <c r="S241" i="1" s="1"/>
  <c r="AF241" i="1" s="1"/>
  <c r="D16" i="2"/>
  <c r="Q234" i="1"/>
  <c r="S234" i="1" s="1"/>
  <c r="AF234" i="1" s="1"/>
  <c r="D109" i="2"/>
  <c r="Q165" i="1"/>
  <c r="S165" i="1" s="1"/>
  <c r="AF165" i="1" s="1"/>
  <c r="D242" i="2"/>
  <c r="D262" i="2"/>
  <c r="Q147" i="1"/>
  <c r="S147" i="1" s="1"/>
  <c r="AF147" i="1" s="1"/>
  <c r="Q229" i="1"/>
  <c r="S229" i="1" s="1"/>
  <c r="AF229" i="1" s="1"/>
  <c r="D69" i="2"/>
  <c r="Q163" i="1"/>
  <c r="S163" i="1" s="1"/>
  <c r="AF163" i="1" s="1"/>
  <c r="Q197" i="1"/>
  <c r="S197" i="1" s="1"/>
  <c r="AF197" i="1" s="1"/>
  <c r="D215" i="2"/>
  <c r="D71" i="2"/>
  <c r="Q206" i="1"/>
  <c r="S206" i="1" s="1"/>
  <c r="AF206" i="1" s="1"/>
  <c r="Q219" i="1"/>
  <c r="S219" i="1" s="1"/>
  <c r="AF219" i="1" s="1"/>
  <c r="Q271" i="1"/>
  <c r="S271" i="1" s="1"/>
  <c r="AF271" i="1" s="1"/>
  <c r="Q139" i="1"/>
  <c r="S139" i="1" s="1"/>
  <c r="AF139" i="1" s="1"/>
  <c r="D264" i="2"/>
  <c r="D270" i="2"/>
  <c r="D287" i="2"/>
  <c r="D227" i="2"/>
  <c r="Q291" i="1"/>
  <c r="S291" i="1" s="1"/>
  <c r="AF291" i="1" s="1"/>
  <c r="D310" i="2"/>
  <c r="D139" i="2"/>
  <c r="D195" i="2"/>
  <c r="Q34" i="1"/>
  <c r="S34" i="1" s="1"/>
  <c r="AF34" i="1" s="1"/>
  <c r="D119" i="2"/>
  <c r="Q308" i="1"/>
  <c r="S308" i="1" s="1"/>
  <c r="AF308" i="1" s="1"/>
  <c r="D107" i="2"/>
  <c r="D99" i="2"/>
  <c r="Q115" i="1"/>
  <c r="S115" i="1" s="1"/>
  <c r="AF115" i="1" s="1"/>
  <c r="Q172" i="1"/>
  <c r="S172" i="1" s="1"/>
  <c r="AF172" i="1" s="1"/>
  <c r="D196" i="2"/>
  <c r="Q101" i="1"/>
  <c r="S101" i="1" s="1"/>
  <c r="AF101" i="1" s="1"/>
  <c r="D269" i="2"/>
  <c r="Q318" i="1"/>
  <c r="S318" i="1" s="1"/>
  <c r="AF318" i="1" s="1"/>
  <c r="Q314" i="1"/>
  <c r="S314" i="1" s="1"/>
  <c r="AF314" i="1" s="1"/>
  <c r="D329" i="2"/>
  <c r="Q9" i="1"/>
  <c r="S9" i="1" s="1"/>
  <c r="AF9" i="1" s="1"/>
  <c r="Q104" i="1"/>
  <c r="S104" i="1" s="1"/>
  <c r="AF104" i="1" s="1"/>
  <c r="Q170" i="1"/>
  <c r="S170" i="1" s="1"/>
  <c r="AF170" i="1" s="1"/>
  <c r="Q24" i="1"/>
  <c r="S24" i="1" s="1"/>
  <c r="AF24" i="1" s="1"/>
  <c r="Q113" i="1"/>
  <c r="S113" i="1" s="1"/>
  <c r="AF113" i="1" s="1"/>
  <c r="Q146" i="1"/>
  <c r="S146" i="1" s="1"/>
  <c r="AF146" i="1" s="1"/>
  <c r="D321" i="2"/>
  <c r="D308" i="2"/>
  <c r="Q176" i="1"/>
  <c r="S176" i="1" s="1"/>
  <c r="AF176" i="1" s="1"/>
  <c r="Q29" i="1"/>
  <c r="S29" i="1" s="1"/>
  <c r="AF29" i="1" s="1"/>
  <c r="D86" i="2"/>
  <c r="D326" i="2"/>
  <c r="Q79" i="1"/>
  <c r="S79" i="1" s="1"/>
  <c r="AF79" i="1" s="1"/>
  <c r="D219" i="2"/>
  <c r="D105" i="2"/>
  <c r="D188" i="2"/>
  <c r="Q183" i="1"/>
  <c r="S183" i="1" s="1"/>
  <c r="AF183" i="1" s="1"/>
  <c r="Q240" i="1"/>
  <c r="S240" i="1" s="1"/>
  <c r="AF240" i="1" s="1"/>
  <c r="D322" i="2"/>
  <c r="Q87" i="1"/>
  <c r="S87" i="1" s="1"/>
  <c r="AF87" i="1" s="1"/>
  <c r="Q223" i="1"/>
  <c r="S223" i="1" s="1"/>
  <c r="AF223" i="1" s="1"/>
  <c r="D179" i="2"/>
  <c r="Q257" i="1"/>
  <c r="S257" i="1" s="1"/>
  <c r="AF257" i="1" s="1"/>
  <c r="D189" i="2"/>
  <c r="D168" i="2"/>
  <c r="D314" i="2"/>
  <c r="Q124" i="1"/>
  <c r="S124" i="1" s="1"/>
  <c r="AF124" i="1" s="1"/>
  <c r="D8" i="2"/>
  <c r="Q237" i="1"/>
  <c r="S237" i="1" s="1"/>
  <c r="AF237" i="1" s="1"/>
  <c r="D250" i="2"/>
  <c r="Q285" i="1"/>
  <c r="S285" i="1" s="1"/>
  <c r="AF285" i="1" s="1"/>
  <c r="Q224" i="1"/>
  <c r="S224" i="1" s="1"/>
  <c r="AF224" i="1" s="1"/>
  <c r="D207" i="2"/>
  <c r="D80" i="2"/>
  <c r="Q262" i="1"/>
  <c r="S262" i="1" s="1"/>
  <c r="AF262" i="1" s="1"/>
  <c r="Q295" i="1"/>
  <c r="S295" i="1" s="1"/>
  <c r="AF295" i="1" s="1"/>
  <c r="D206" i="2"/>
  <c r="Q16" i="1"/>
  <c r="S16" i="1" s="1"/>
  <c r="AF16" i="1" s="1"/>
  <c r="D324" i="2"/>
  <c r="Q26" i="1"/>
  <c r="S26" i="1" s="1"/>
  <c r="AF26" i="1" s="1"/>
  <c r="Q202" i="1"/>
  <c r="S202" i="1" s="1"/>
  <c r="AF202" i="1" s="1"/>
  <c r="D178" i="2"/>
  <c r="Q201" i="1"/>
  <c r="S201" i="1" s="1"/>
  <c r="AF201" i="1" s="1"/>
  <c r="Q145" i="1"/>
  <c r="S145" i="1" s="1"/>
  <c r="AF145" i="1" s="1"/>
  <c r="Q220" i="1"/>
  <c r="S220" i="1" s="1"/>
  <c r="AF220" i="1" s="1"/>
  <c r="D159" i="2"/>
  <c r="Q322" i="1"/>
  <c r="S322" i="1" s="1"/>
  <c r="AF322" i="1" s="1"/>
  <c r="Q200" i="1"/>
  <c r="S200" i="1" s="1"/>
  <c r="AF200" i="1" s="1"/>
  <c r="D65" i="2"/>
  <c r="D5" i="2"/>
  <c r="D286" i="2"/>
  <c r="D156" i="2"/>
  <c r="D222" i="2"/>
  <c r="Q207" i="1"/>
  <c r="S207" i="1" s="1"/>
  <c r="AF207" i="1" s="1"/>
  <c r="D151" i="2"/>
  <c r="D12" i="2"/>
  <c r="D183" i="2"/>
  <c r="D303" i="2"/>
  <c r="D235" i="2"/>
  <c r="Q27" i="1"/>
  <c r="S27" i="1" s="1"/>
  <c r="AF27" i="1" s="1"/>
  <c r="D233" i="2"/>
  <c r="D323" i="2"/>
  <c r="D120" i="2"/>
  <c r="D50" i="2"/>
  <c r="D92" i="2"/>
  <c r="Q109" i="1"/>
  <c r="S109" i="1" s="1"/>
  <c r="AF109" i="1" s="1"/>
  <c r="D265" i="2"/>
  <c r="D145" i="2"/>
  <c r="D298" i="2"/>
  <c r="Q299" i="1"/>
  <c r="S299" i="1" s="1"/>
  <c r="AF299" i="1" s="1"/>
  <c r="Q93" i="1"/>
  <c r="S93" i="1" s="1"/>
  <c r="AF93" i="1" s="1"/>
  <c r="D208" i="2"/>
  <c r="Q30" i="1"/>
  <c r="S30" i="1" s="1"/>
  <c r="AF30" i="1" s="1"/>
  <c r="Q144" i="1"/>
  <c r="S144" i="1" s="1"/>
  <c r="AF144" i="1" s="1"/>
  <c r="Q85" i="1"/>
  <c r="S85" i="1" s="1"/>
  <c r="AF85" i="1" s="1"/>
  <c r="D113" i="2"/>
  <c r="D246" i="2"/>
  <c r="Q228" i="1"/>
  <c r="S228" i="1" s="1"/>
  <c r="AF228" i="1" s="1"/>
  <c r="D275" i="2"/>
  <c r="D261" i="2"/>
  <c r="Q151" i="1"/>
  <c r="S151" i="1" s="1"/>
  <c r="AF151" i="1" s="1"/>
  <c r="Q37" i="1"/>
  <c r="S37" i="1" s="1"/>
  <c r="AF37" i="1" s="1"/>
  <c r="Q226" i="1"/>
  <c r="S226" i="1" s="1"/>
  <c r="AF226" i="1" s="1"/>
  <c r="D88" i="2"/>
  <c r="Q33" i="1"/>
  <c r="S33" i="1" s="1"/>
  <c r="AF33" i="1" s="1"/>
  <c r="Q23" i="1"/>
  <c r="S23" i="1" s="1"/>
  <c r="AF23" i="1" s="1"/>
  <c r="D44" i="2"/>
  <c r="S3" i="1"/>
  <c r="N52" i="1" s="1"/>
  <c r="AC52" i="1" s="1"/>
  <c r="D46" i="2"/>
  <c r="D192" i="2"/>
  <c r="Q138" i="1"/>
  <c r="S138" i="1" s="1"/>
  <c r="AF138" i="1" s="1"/>
  <c r="D57" i="2"/>
  <c r="Q133" i="1"/>
  <c r="S133" i="1" s="1"/>
  <c r="AF133" i="1" s="1"/>
  <c r="Q309" i="1"/>
  <c r="S309" i="1" s="1"/>
  <c r="AF309" i="1" s="1"/>
  <c r="D117" i="2"/>
  <c r="Q28" i="1"/>
  <c r="S28" i="1" s="1"/>
  <c r="AF28" i="1" s="1"/>
  <c r="D248" i="2"/>
  <c r="D56" i="2"/>
  <c r="Q173" i="1"/>
  <c r="S173" i="1" s="1"/>
  <c r="AF173" i="1" s="1"/>
  <c r="Q69" i="1"/>
  <c r="S69" i="1" s="1"/>
  <c r="AF69" i="1" s="1"/>
  <c r="Q293" i="1"/>
  <c r="S293" i="1" s="1"/>
  <c r="AF293" i="1" s="1"/>
  <c r="Q323" i="1"/>
  <c r="S323" i="1" s="1"/>
  <c r="AF323" i="1" s="1"/>
  <c r="D158" i="2"/>
  <c r="D131" i="2"/>
  <c r="Q184" i="1"/>
  <c r="S184" i="1" s="1"/>
  <c r="AF184" i="1" s="1"/>
  <c r="Q320" i="1"/>
  <c r="S320" i="1" s="1"/>
  <c r="AF320" i="1" s="1"/>
  <c r="Q56" i="1"/>
  <c r="S56" i="1" s="1"/>
  <c r="AF56" i="1" s="1"/>
  <c r="Q260" i="1"/>
  <c r="S260" i="1" s="1"/>
  <c r="AF260" i="1" s="1"/>
  <c r="Q137" i="1"/>
  <c r="S137" i="1" s="1"/>
  <c r="AF137" i="1" s="1"/>
  <c r="Q50" i="1"/>
  <c r="S50" i="1" s="1"/>
  <c r="AF50" i="1" s="1"/>
  <c r="D213" i="2"/>
  <c r="Q153" i="1"/>
  <c r="S153" i="1" s="1"/>
  <c r="AF153" i="1" s="1"/>
  <c r="Q10" i="1"/>
  <c r="S10" i="1" s="1"/>
  <c r="AF10" i="1" s="1"/>
  <c r="Q18" i="1"/>
  <c r="S18" i="1" s="1"/>
  <c r="AF18" i="1" s="1"/>
  <c r="D140" i="2"/>
  <c r="Q298" i="1"/>
  <c r="S298" i="1" s="1"/>
  <c r="AF298" i="1" s="1"/>
  <c r="Q258" i="1"/>
  <c r="S258" i="1" s="1"/>
  <c r="AF258" i="1" s="1"/>
  <c r="D128" i="2"/>
  <c r="D273" i="2"/>
  <c r="Q196" i="1"/>
  <c r="S196" i="1" s="1"/>
  <c r="AF196" i="1" s="1"/>
  <c r="D230" i="2"/>
  <c r="D309" i="2"/>
  <c r="Q141" i="1"/>
  <c r="S141" i="1" s="1"/>
  <c r="AF141" i="1" s="1"/>
  <c r="Q297" i="1"/>
  <c r="S297" i="1" s="1"/>
  <c r="AF297" i="1" s="1"/>
  <c r="D294" i="2"/>
  <c r="D67" i="2"/>
  <c r="D279" i="2"/>
  <c r="Q252" i="1"/>
  <c r="S252" i="1" s="1"/>
  <c r="AF252" i="1" s="1"/>
  <c r="Q65" i="1"/>
  <c r="S65" i="1" s="1"/>
  <c r="AF65" i="1" s="1"/>
  <c r="D59" i="2"/>
  <c r="Q178" i="1"/>
  <c r="S178" i="1" s="1"/>
  <c r="AF178" i="1" s="1"/>
  <c r="Q212" i="1"/>
  <c r="S212" i="1" s="1"/>
  <c r="AF212" i="1" s="1"/>
  <c r="Q41" i="1"/>
  <c r="S41" i="1" s="1"/>
  <c r="AF41" i="1" s="1"/>
  <c r="D91" i="2"/>
  <c r="Q71" i="1"/>
  <c r="S71" i="1" s="1"/>
  <c r="AF71" i="1" s="1"/>
  <c r="Q121" i="1"/>
  <c r="S121" i="1" s="1"/>
  <c r="AF121" i="1" s="1"/>
  <c r="D52" i="2"/>
  <c r="Q106" i="1"/>
  <c r="S106" i="1" s="1"/>
  <c r="AF106" i="1" s="1"/>
  <c r="D240" i="2"/>
  <c r="Q275" i="1"/>
  <c r="S275" i="1" s="1"/>
  <c r="AF275" i="1" s="1"/>
  <c r="D32" i="2"/>
  <c r="D244" i="2"/>
  <c r="Q166" i="1"/>
  <c r="S166" i="1" s="1"/>
  <c r="AF166" i="1" s="1"/>
  <c r="Q111" i="1"/>
  <c r="S111" i="1" s="1"/>
  <c r="AF111" i="1" s="1"/>
  <c r="D11" i="2"/>
  <c r="Q128" i="1"/>
  <c r="S128" i="1" s="1"/>
  <c r="AF128" i="1" s="1"/>
  <c r="D51" i="2"/>
  <c r="D157" i="2"/>
  <c r="D229" i="2"/>
  <c r="Q117" i="1"/>
  <c r="S117" i="1" s="1"/>
  <c r="AF117" i="1" s="1"/>
  <c r="Q235" i="1"/>
  <c r="S235" i="1" s="1"/>
  <c r="AF235" i="1" s="1"/>
  <c r="Q277" i="1"/>
  <c r="S277" i="1" s="1"/>
  <c r="AF277" i="1" s="1"/>
  <c r="D123" i="2"/>
  <c r="D137" i="2"/>
  <c r="Q86" i="1"/>
  <c r="S86" i="1" s="1"/>
  <c r="AF86" i="1" s="1"/>
  <c r="D58" i="2"/>
  <c r="D74" i="2"/>
  <c r="D18" i="2"/>
  <c r="D149" i="2"/>
  <c r="Q81" i="1"/>
  <c r="S81" i="1" s="1"/>
  <c r="AF81" i="1" s="1"/>
  <c r="Q179" i="1"/>
  <c r="S179" i="1" s="1"/>
  <c r="AF179" i="1" s="1"/>
  <c r="D19" i="2"/>
  <c r="Q254" i="1"/>
  <c r="S254" i="1" s="1"/>
  <c r="AF254" i="1" s="1"/>
  <c r="Q279" i="1"/>
  <c r="S279" i="1" s="1"/>
  <c r="AF279" i="1" s="1"/>
  <c r="Q75" i="1"/>
  <c r="S75" i="1" s="1"/>
  <c r="AF75" i="1" s="1"/>
  <c r="Q310" i="1"/>
  <c r="S310" i="1" s="1"/>
  <c r="AF310" i="1" s="1"/>
  <c r="D245" i="2"/>
  <c r="Q38" i="1"/>
  <c r="S38" i="1" s="1"/>
  <c r="AF38" i="1" s="1"/>
  <c r="D35" i="2"/>
  <c r="Q294" i="1"/>
  <c r="S294" i="1" s="1"/>
  <c r="AF294" i="1" s="1"/>
  <c r="D299" i="2"/>
  <c r="Q185" i="1"/>
  <c r="S185" i="1" s="1"/>
  <c r="AF185" i="1" s="1"/>
  <c r="Q269" i="1"/>
  <c r="S269" i="1" s="1"/>
  <c r="AF269" i="1" s="1"/>
  <c r="D266" i="2"/>
  <c r="D10" i="2"/>
  <c r="D285" i="2"/>
  <c r="Q280" i="1"/>
  <c r="S280" i="1" s="1"/>
  <c r="AF280" i="1" s="1"/>
  <c r="D172" i="2"/>
  <c r="D161" i="2"/>
  <c r="Q103" i="1"/>
  <c r="S103" i="1" s="1"/>
  <c r="AF103" i="1" s="1"/>
  <c r="Q96" i="1"/>
  <c r="S96" i="1" s="1"/>
  <c r="AF96" i="1" s="1"/>
  <c r="Q125" i="1"/>
  <c r="S125" i="1" s="1"/>
  <c r="AF125" i="1" s="1"/>
  <c r="D85" i="2"/>
  <c r="D152" i="2"/>
  <c r="Q189" i="1"/>
  <c r="S189" i="1" s="1"/>
  <c r="AF189" i="1" s="1"/>
  <c r="Q78" i="1"/>
  <c r="S78" i="1" s="1"/>
  <c r="AF78" i="1" s="1"/>
  <c r="Q304" i="1"/>
  <c r="S304" i="1" s="1"/>
  <c r="AF304" i="1" s="1"/>
  <c r="Q321" i="1"/>
  <c r="S321" i="1" s="1"/>
  <c r="AF321" i="1" s="1"/>
  <c r="D318" i="2"/>
  <c r="Q84" i="1"/>
  <c r="S84" i="1" s="1"/>
  <c r="AF84" i="1" s="1"/>
  <c r="D325" i="2"/>
  <c r="Q73" i="1"/>
  <c r="S73" i="1" s="1"/>
  <c r="AF73" i="1" s="1"/>
  <c r="Q215" i="1"/>
  <c r="S215" i="1" s="1"/>
  <c r="AF215" i="1" s="1"/>
  <c r="D316" i="2"/>
  <c r="Q130" i="1"/>
  <c r="S130" i="1" s="1"/>
  <c r="AF130" i="1" s="1"/>
  <c r="Q39" i="1"/>
  <c r="S39" i="1" s="1"/>
  <c r="AF39" i="1" s="1"/>
  <c r="Q242" i="1"/>
  <c r="S242" i="1" s="1"/>
  <c r="AF242" i="1" s="1"/>
  <c r="Q188" i="1"/>
  <c r="S188" i="1" s="1"/>
  <c r="AF188" i="1" s="1"/>
  <c r="Q281" i="1"/>
  <c r="S281" i="1" s="1"/>
  <c r="AF281" i="1" s="1"/>
  <c r="Q204" i="1"/>
  <c r="S204" i="1" s="1"/>
  <c r="AF204" i="1" s="1"/>
  <c r="D37" i="2"/>
  <c r="D73" i="2"/>
  <c r="D190" i="2"/>
  <c r="Q266" i="1"/>
  <c r="S266" i="1" s="1"/>
  <c r="AF266" i="1" s="1"/>
  <c r="D263" i="2"/>
  <c r="D61" i="2"/>
  <c r="D126" i="2"/>
  <c r="Q92" i="1"/>
  <c r="S92" i="1" s="1"/>
  <c r="AF92" i="1" s="1"/>
  <c r="Q190" i="1"/>
  <c r="S190" i="1" s="1"/>
  <c r="AF190" i="1" s="1"/>
  <c r="D39" i="2"/>
  <c r="D102" i="2"/>
  <c r="D302" i="2"/>
  <c r="D22" i="2"/>
  <c r="Q25" i="1"/>
  <c r="S25" i="1" s="1"/>
  <c r="AF25" i="1" s="1"/>
  <c r="D191" i="2"/>
  <c r="Q194" i="1"/>
  <c r="S194" i="1" s="1"/>
  <c r="AF194" i="1" s="1"/>
  <c r="Q100" i="1"/>
  <c r="S100" i="1" s="1"/>
  <c r="AF100" i="1" s="1"/>
  <c r="D45" i="2"/>
  <c r="Q48" i="1"/>
  <c r="S48" i="1" s="1"/>
  <c r="AF48" i="1" s="1"/>
  <c r="Z52" i="1" l="1"/>
  <c r="N49" i="2" s="1"/>
  <c r="R49" i="2"/>
  <c r="N140" i="1"/>
  <c r="N133" i="1"/>
  <c r="N9" i="1"/>
  <c r="N131" i="1"/>
  <c r="AC131" i="1" s="1"/>
  <c r="N302" i="1"/>
  <c r="N193" i="1"/>
  <c r="N234" i="1"/>
  <c r="N289" i="1"/>
  <c r="AC289" i="1" s="1"/>
  <c r="N162" i="1"/>
  <c r="AC162" i="1" s="1"/>
  <c r="N86" i="1"/>
  <c r="AC86" i="1" s="1"/>
  <c r="N225" i="1"/>
  <c r="AC225" i="1" s="1"/>
  <c r="N79" i="1"/>
  <c r="AC79" i="1" s="1"/>
  <c r="N194" i="1"/>
  <c r="AC194" i="1" s="1"/>
  <c r="N218" i="1"/>
  <c r="AC218" i="1" s="1"/>
  <c r="N173" i="1"/>
  <c r="N64" i="1"/>
  <c r="AC64" i="1" s="1"/>
  <c r="N168" i="1"/>
  <c r="AC168" i="1" s="1"/>
  <c r="N169" i="1"/>
  <c r="N91" i="1"/>
  <c r="N187" i="1"/>
  <c r="AC187" i="1" s="1"/>
  <c r="N43" i="1"/>
  <c r="AC43" i="1" s="1"/>
  <c r="N94" i="1"/>
  <c r="AC94" i="1" s="1"/>
  <c r="N247" i="1"/>
  <c r="AC247" i="1" s="1"/>
  <c r="N61" i="1"/>
  <c r="AC61" i="1" s="1"/>
  <c r="N128" i="1"/>
  <c r="AC128" i="1" s="1"/>
  <c r="N34" i="1"/>
  <c r="AC34" i="1" s="1"/>
  <c r="N324" i="1"/>
  <c r="AC324" i="1" s="1"/>
  <c r="N279" i="1"/>
  <c r="AC279" i="1" s="1"/>
  <c r="N258" i="1"/>
  <c r="N223" i="1"/>
  <c r="N54" i="1"/>
  <c r="AC54" i="1" s="1"/>
  <c r="N45" i="1"/>
  <c r="AC45" i="1" s="1"/>
  <c r="N214" i="1"/>
  <c r="AC214" i="1" s="1"/>
  <c r="N134" i="1"/>
  <c r="AC134" i="1" s="1"/>
  <c r="N48" i="1"/>
  <c r="AC48" i="1" s="1"/>
  <c r="X52" i="1"/>
  <c r="N227" i="1"/>
  <c r="AC227" i="1" s="1"/>
  <c r="N318" i="1"/>
  <c r="AC318" i="1" s="1"/>
  <c r="N212" i="1"/>
  <c r="AC212" i="1" s="1"/>
  <c r="N25" i="1"/>
  <c r="AC25" i="1" s="1"/>
  <c r="N126" i="1"/>
  <c r="AC126" i="1" s="1"/>
  <c r="N21" i="1"/>
  <c r="N104" i="1"/>
  <c r="AC104" i="1" s="1"/>
  <c r="N56" i="1"/>
  <c r="AC56" i="1" s="1"/>
  <c r="N114" i="1"/>
  <c r="AC114" i="1" s="1"/>
  <c r="N161" i="1"/>
  <c r="AC161" i="1" s="1"/>
  <c r="N108" i="1"/>
  <c r="AC108" i="1" s="1"/>
  <c r="N196" i="1"/>
  <c r="AC196" i="1" s="1"/>
  <c r="N22" i="1"/>
  <c r="AC22" i="1" s="1"/>
  <c r="N253" i="1"/>
  <c r="AC253" i="1" s="1"/>
  <c r="N186" i="1"/>
  <c r="AC186" i="1" s="1"/>
  <c r="N179" i="1"/>
  <c r="AC179" i="1" s="1"/>
  <c r="N152" i="1"/>
  <c r="AC152" i="1" s="1"/>
  <c r="N98" i="1"/>
  <c r="AC98" i="1" s="1"/>
  <c r="N175" i="1"/>
  <c r="AC175" i="1" s="1"/>
  <c r="N300" i="1"/>
  <c r="AC300" i="1" s="1"/>
  <c r="N210" i="1"/>
  <c r="AC210" i="1" s="1"/>
  <c r="N68" i="1"/>
  <c r="AC68" i="1" s="1"/>
  <c r="N326" i="1"/>
  <c r="AC326" i="1" s="1"/>
  <c r="N174" i="1"/>
  <c r="AC174" i="1" s="1"/>
  <c r="N107" i="1"/>
  <c r="AC107" i="1" s="1"/>
  <c r="N268" i="1"/>
  <c r="AC268" i="1" s="1"/>
  <c r="N113" i="1"/>
  <c r="AC113" i="1" s="1"/>
  <c r="N116" i="1"/>
  <c r="AC116" i="1" s="1"/>
  <c r="N319" i="1"/>
  <c r="AC319" i="1" s="1"/>
  <c r="N331" i="1"/>
  <c r="N313" i="1"/>
  <c r="AC313" i="1" s="1"/>
  <c r="N185" i="1"/>
  <c r="AC185" i="1" s="1"/>
  <c r="N191" i="1"/>
  <c r="AC191" i="1" s="1"/>
  <c r="N27" i="1"/>
  <c r="AC27" i="1" s="1"/>
  <c r="N248" i="1"/>
  <c r="AC248" i="1" s="1"/>
  <c r="N95" i="1"/>
  <c r="AC95" i="1" s="1"/>
  <c r="N283" i="1"/>
  <c r="AC283" i="1" s="1"/>
  <c r="N150" i="1"/>
  <c r="AC150" i="1" s="1"/>
  <c r="N198" i="1"/>
  <c r="AC198" i="1" s="1"/>
  <c r="N332" i="1"/>
  <c r="AC332" i="1" s="1"/>
  <c r="N81" i="1"/>
  <c r="AC81" i="1" s="1"/>
  <c r="N287" i="1"/>
  <c r="AC287" i="1" s="1"/>
  <c r="N215" i="1"/>
  <c r="AC215" i="1" s="1"/>
  <c r="N254" i="1"/>
  <c r="AC254" i="1" s="1"/>
  <c r="N153" i="1"/>
  <c r="AC153" i="1" s="1"/>
  <c r="N222" i="1"/>
  <c r="AC222" i="1" s="1"/>
  <c r="N15" i="1"/>
  <c r="AC15" i="1" s="1"/>
  <c r="N159" i="1"/>
  <c r="AC159" i="1" s="1"/>
  <c r="N166" i="1"/>
  <c r="AC166" i="1" s="1"/>
  <c r="N232" i="1"/>
  <c r="AC232" i="1" s="1"/>
  <c r="N315" i="1"/>
  <c r="AC315" i="1" s="1"/>
  <c r="N149" i="1"/>
  <c r="AC149" i="1" s="1"/>
  <c r="N118" i="1"/>
  <c r="AC118" i="1" s="1"/>
  <c r="N177" i="1"/>
  <c r="AC177" i="1" s="1"/>
  <c r="N110" i="1"/>
  <c r="AC110" i="1" s="1"/>
  <c r="N106" i="1"/>
  <c r="AC106" i="1" s="1"/>
  <c r="N66" i="1"/>
  <c r="AC66" i="1" s="1"/>
  <c r="N299" i="1"/>
  <c r="AC299" i="1" s="1"/>
  <c r="N50" i="1"/>
  <c r="AC50" i="1" s="1"/>
  <c r="N311" i="1"/>
  <c r="AC311" i="1" s="1"/>
  <c r="N205" i="1"/>
  <c r="AC205" i="1" s="1"/>
  <c r="N192" i="1"/>
  <c r="AC192" i="1" s="1"/>
  <c r="N158" i="1"/>
  <c r="AC158" i="1" s="1"/>
  <c r="N275" i="1"/>
  <c r="AC275" i="1" s="1"/>
  <c r="N288" i="1"/>
  <c r="AC288" i="1" s="1"/>
  <c r="N33" i="1"/>
  <c r="AC33" i="1" s="1"/>
  <c r="N70" i="1"/>
  <c r="AC70" i="1" s="1"/>
  <c r="N65" i="1"/>
  <c r="AC65" i="1" s="1"/>
  <c r="N310" i="1"/>
  <c r="AC310" i="1" s="1"/>
  <c r="N221" i="1"/>
  <c r="AC221" i="1" s="1"/>
  <c r="N35" i="1"/>
  <c r="AC35" i="1" s="1"/>
  <c r="N23" i="1"/>
  <c r="AC23" i="1" s="1"/>
  <c r="N296" i="1"/>
  <c r="AC296" i="1" s="1"/>
  <c r="N109" i="1"/>
  <c r="AC109" i="1" s="1"/>
  <c r="N217" i="1"/>
  <c r="AC217" i="1" s="1"/>
  <c r="N16" i="1"/>
  <c r="AC16" i="1" s="1"/>
  <c r="N148" i="1"/>
  <c r="AC148" i="1" s="1"/>
  <c r="N261" i="1"/>
  <c r="AC261" i="1" s="1"/>
  <c r="N199" i="1"/>
  <c r="AC199" i="1" s="1"/>
  <c r="N155" i="1"/>
  <c r="AC155" i="1" s="1"/>
  <c r="N90" i="1"/>
  <c r="AC90" i="1" s="1"/>
  <c r="N31" i="1"/>
  <c r="AC31" i="1" s="1"/>
  <c r="N329" i="1"/>
  <c r="AC329" i="1" s="1"/>
  <c r="N312" i="1"/>
  <c r="AC312" i="1" s="1"/>
  <c r="N26" i="1"/>
  <c r="AC26" i="1" s="1"/>
  <c r="N77" i="1"/>
  <c r="AC77" i="1" s="1"/>
  <c r="N142" i="1"/>
  <c r="AC142" i="1" s="1"/>
  <c r="N190" i="1"/>
  <c r="AC190" i="1" s="1"/>
  <c r="N102" i="1"/>
  <c r="AC102" i="1" s="1"/>
  <c r="Y52" i="1"/>
  <c r="L49" i="2" s="1"/>
  <c r="N47" i="1"/>
  <c r="AC47" i="1" s="1"/>
  <c r="N238" i="1"/>
  <c r="AC238" i="1" s="1"/>
  <c r="N259" i="1"/>
  <c r="AC259" i="1" s="1"/>
  <c r="N181" i="1"/>
  <c r="AC181" i="1" s="1"/>
  <c r="N236" i="1"/>
  <c r="AC236" i="1" s="1"/>
  <c r="N85" i="1"/>
  <c r="AC85" i="1" s="1"/>
  <c r="N121" i="1"/>
  <c r="AC121" i="1" s="1"/>
  <c r="N328" i="1"/>
  <c r="AC328" i="1" s="1"/>
  <c r="N309" i="1"/>
  <c r="AC309" i="1" s="1"/>
  <c r="N182" i="1"/>
  <c r="AC182" i="1" s="1"/>
  <c r="N46" i="1"/>
  <c r="AC46" i="1" s="1"/>
  <c r="N271" i="1"/>
  <c r="AC271" i="1" s="1"/>
  <c r="N294" i="1"/>
  <c r="AC294" i="1" s="1"/>
  <c r="N38" i="1"/>
  <c r="AC38" i="1" s="1"/>
  <c r="N252" i="1"/>
  <c r="AC252" i="1" s="1"/>
  <c r="N286" i="1"/>
  <c r="AC286" i="1" s="1"/>
  <c r="N265" i="1"/>
  <c r="AC265" i="1" s="1"/>
  <c r="N184" i="1"/>
  <c r="AC184" i="1" s="1"/>
  <c r="N53" i="1"/>
  <c r="AC53" i="1" s="1"/>
  <c r="N304" i="1"/>
  <c r="AC304" i="1" s="1"/>
  <c r="N14" i="1"/>
  <c r="AC14" i="1" s="1"/>
  <c r="N135" i="1"/>
  <c r="AC135" i="1" s="1"/>
  <c r="N317" i="1"/>
  <c r="AC317" i="1" s="1"/>
  <c r="N284" i="1"/>
  <c r="AC284" i="1" s="1"/>
  <c r="R281" i="2" s="1"/>
  <c r="N206" i="1"/>
  <c r="AC206" i="1" s="1"/>
  <c r="N292" i="1"/>
  <c r="AC292" i="1" s="1"/>
  <c r="N327" i="1"/>
  <c r="AC327" i="1" s="1"/>
  <c r="N165" i="1"/>
  <c r="AC165" i="1" s="1"/>
  <c r="N137" i="1"/>
  <c r="AC137" i="1" s="1"/>
  <c r="N157" i="1"/>
  <c r="AC157" i="1" s="1"/>
  <c r="N230" i="1"/>
  <c r="AC230" i="1" s="1"/>
  <c r="N124" i="1"/>
  <c r="AC124" i="1" s="1"/>
  <c r="F49" i="2"/>
  <c r="N130" i="1"/>
  <c r="AC130" i="1" s="1"/>
  <c r="N263" i="1"/>
  <c r="AC263" i="1" s="1"/>
  <c r="N180" i="1"/>
  <c r="AC180" i="1" s="1"/>
  <c r="N208" i="1"/>
  <c r="AC208" i="1" s="1"/>
  <c r="N276" i="1"/>
  <c r="AC276" i="1" s="1"/>
  <c r="N209" i="1"/>
  <c r="AC209" i="1" s="1"/>
  <c r="N63" i="1"/>
  <c r="AC63" i="1" s="1"/>
  <c r="N119" i="1"/>
  <c r="AC119" i="1" s="1"/>
  <c r="N17" i="1"/>
  <c r="AC17" i="1" s="1"/>
  <c r="N154" i="1"/>
  <c r="AC154" i="1" s="1"/>
  <c r="N316" i="1"/>
  <c r="AC316" i="1" s="1"/>
  <c r="N213" i="1"/>
  <c r="AC213" i="1" s="1"/>
  <c r="N297" i="1"/>
  <c r="AC297" i="1" s="1"/>
  <c r="N117" i="1"/>
  <c r="AC117" i="1" s="1"/>
  <c r="N306" i="1"/>
  <c r="AC306" i="1" s="1"/>
  <c r="N112" i="1"/>
  <c r="AC112" i="1" s="1"/>
  <c r="N82" i="1"/>
  <c r="AC82" i="1" s="1"/>
  <c r="N241" i="1"/>
  <c r="AC241" i="1" s="1"/>
  <c r="N249" i="1"/>
  <c r="AC249" i="1" s="1"/>
  <c r="N266" i="1"/>
  <c r="AC266" i="1" s="1"/>
  <c r="N164" i="1"/>
  <c r="AC164" i="1" s="1"/>
  <c r="N136" i="1"/>
  <c r="AC136" i="1" s="1"/>
  <c r="N244" i="1"/>
  <c r="AC244" i="1" s="1"/>
  <c r="N99" i="1"/>
  <c r="AC99" i="1" s="1"/>
  <c r="N303" i="1"/>
  <c r="AC303" i="1" s="1"/>
  <c r="N320" i="1"/>
  <c r="AC320" i="1" s="1"/>
  <c r="N76" i="1"/>
  <c r="AC76" i="1" s="1"/>
  <c r="N67" i="1"/>
  <c r="AC67" i="1" s="1"/>
  <c r="N105" i="1"/>
  <c r="AC105" i="1" s="1"/>
  <c r="N75" i="1"/>
  <c r="AC75" i="1" s="1"/>
  <c r="N49" i="1"/>
  <c r="AC49" i="1" s="1"/>
  <c r="N322" i="1"/>
  <c r="AC322" i="1" s="1"/>
  <c r="N305" i="1"/>
  <c r="AC305" i="1" s="1"/>
  <c r="N176" i="1"/>
  <c r="AC176" i="1" s="1"/>
  <c r="N314" i="1"/>
  <c r="AC314" i="1" s="1"/>
  <c r="N125" i="1"/>
  <c r="AC125" i="1" s="1"/>
  <c r="O52" i="1"/>
  <c r="N139" i="1"/>
  <c r="AC139" i="1" s="1"/>
  <c r="N29" i="1"/>
  <c r="AC29" i="1" s="1"/>
  <c r="N201" i="1"/>
  <c r="AC201" i="1" s="1"/>
  <c r="N30" i="1"/>
  <c r="AC30" i="1" s="1"/>
  <c r="N281" i="1"/>
  <c r="AC281" i="1" s="1"/>
  <c r="N237" i="1"/>
  <c r="AC237" i="1" s="1"/>
  <c r="N274" i="1"/>
  <c r="AC274" i="1" s="1"/>
  <c r="N24" i="1"/>
  <c r="AC24" i="1" s="1"/>
  <c r="N18" i="1"/>
  <c r="AC18" i="1" s="1"/>
  <c r="N246" i="1"/>
  <c r="AC246" i="1" s="1"/>
  <c r="N256" i="1"/>
  <c r="AC256" i="1" s="1"/>
  <c r="N13" i="1"/>
  <c r="AC13" i="1" s="1"/>
  <c r="N141" i="1"/>
  <c r="AC141" i="1" s="1"/>
  <c r="N298" i="1"/>
  <c r="AC298" i="1" s="1"/>
  <c r="N203" i="1"/>
  <c r="AC203" i="1" s="1"/>
  <c r="N197" i="1"/>
  <c r="AC197" i="1" s="1"/>
  <c r="N172" i="1"/>
  <c r="AC172" i="1" s="1"/>
  <c r="N269" i="1"/>
  <c r="AC269" i="1" s="1"/>
  <c r="N224" i="1"/>
  <c r="AC224" i="1" s="1"/>
  <c r="N138" i="1"/>
  <c r="AC138" i="1" s="1"/>
  <c r="N129" i="1"/>
  <c r="AC129" i="1" s="1"/>
  <c r="N278" i="1"/>
  <c r="AC278" i="1" s="1"/>
  <c r="N36" i="1"/>
  <c r="AC36" i="1" s="1"/>
  <c r="N59" i="1"/>
  <c r="AC59" i="1" s="1"/>
  <c r="N325" i="1"/>
  <c r="AC325" i="1" s="1"/>
  <c r="N231" i="1"/>
  <c r="AC231" i="1" s="1"/>
  <c r="N10" i="1"/>
  <c r="AC10" i="1" s="1"/>
  <c r="N92" i="1"/>
  <c r="AC92" i="1" s="1"/>
  <c r="N229" i="1"/>
  <c r="AC229" i="1" s="1"/>
  <c r="N170" i="1"/>
  <c r="AC170" i="1" s="1"/>
  <c r="N11" i="1"/>
  <c r="AC11" i="1" s="1"/>
  <c r="N220" i="1"/>
  <c r="AC220" i="1" s="1"/>
  <c r="N301" i="1"/>
  <c r="AC301" i="1" s="1"/>
  <c r="N270" i="1"/>
  <c r="AC270" i="1" s="1"/>
  <c r="N167" i="1"/>
  <c r="AC167" i="1" s="1"/>
  <c r="N273" i="1"/>
  <c r="AC273" i="1" s="1"/>
  <c r="N171" i="1"/>
  <c r="AC171" i="1" s="1"/>
  <c r="N132" i="1"/>
  <c r="AC132" i="1" s="1"/>
  <c r="N267" i="1"/>
  <c r="AC267" i="1" s="1"/>
  <c r="N330" i="1"/>
  <c r="AC330" i="1" s="1"/>
  <c r="N147" i="1"/>
  <c r="AC147" i="1" s="1"/>
  <c r="N285" i="1"/>
  <c r="AC285" i="1" s="1"/>
  <c r="N195" i="1"/>
  <c r="AC195" i="1" s="1"/>
  <c r="N20" i="1"/>
  <c r="AC20" i="1" s="1"/>
  <c r="N84" i="1"/>
  <c r="AC84" i="1" s="1"/>
  <c r="N62" i="1"/>
  <c r="AC62" i="1" s="1"/>
  <c r="N272" i="1"/>
  <c r="AC272" i="1" s="1"/>
  <c r="N264" i="1"/>
  <c r="AC264" i="1" s="1"/>
  <c r="N32" i="1"/>
  <c r="AC32" i="1" s="1"/>
  <c r="N178" i="1"/>
  <c r="AC178" i="1" s="1"/>
  <c r="N235" i="1"/>
  <c r="AC235" i="1" s="1"/>
  <c r="N123" i="1"/>
  <c r="AC123" i="1" s="1"/>
  <c r="N69" i="1"/>
  <c r="AC69" i="1" s="1"/>
  <c r="N204" i="1"/>
  <c r="AC204" i="1" s="1"/>
  <c r="N44" i="1"/>
  <c r="AC44" i="1" s="1"/>
  <c r="N200" i="1"/>
  <c r="AC200" i="1" s="1"/>
  <c r="N151" i="1"/>
  <c r="AC151" i="1" s="1"/>
  <c r="N122" i="1"/>
  <c r="AC122" i="1" s="1"/>
  <c r="N55" i="1"/>
  <c r="AC55" i="1" s="1"/>
  <c r="N88" i="1"/>
  <c r="AC88" i="1" s="1"/>
  <c r="N100" i="1"/>
  <c r="AC100" i="1" s="1"/>
  <c r="N228" i="1"/>
  <c r="AC228" i="1" s="1"/>
  <c r="N156" i="1"/>
  <c r="AC156" i="1" s="1"/>
  <c r="N216" i="1"/>
  <c r="AC216" i="1" s="1"/>
  <c r="N323" i="1"/>
  <c r="AC323" i="1" s="1"/>
  <c r="N111" i="1"/>
  <c r="AC111" i="1" s="1"/>
  <c r="N96" i="1"/>
  <c r="AC96" i="1" s="1"/>
  <c r="N28" i="1"/>
  <c r="AC28" i="1" s="1"/>
  <c r="N202" i="1"/>
  <c r="AC202" i="1" s="1"/>
  <c r="N282" i="1"/>
  <c r="AC282" i="1" s="1"/>
  <c r="N207" i="1"/>
  <c r="AC207" i="1" s="1"/>
  <c r="N255" i="1"/>
  <c r="AC255" i="1" s="1"/>
  <c r="N308" i="1"/>
  <c r="AC308" i="1" s="1"/>
  <c r="N251" i="1"/>
  <c r="AC251" i="1" s="1"/>
  <c r="N57" i="1"/>
  <c r="AC57" i="1" s="1"/>
  <c r="N72" i="1"/>
  <c r="AC72" i="1" s="1"/>
  <c r="N146" i="1"/>
  <c r="AC146" i="1" s="1"/>
  <c r="N97" i="1"/>
  <c r="AC97" i="1" s="1"/>
  <c r="N189" i="1"/>
  <c r="AC189" i="1" s="1"/>
  <c r="N242" i="1"/>
  <c r="AC242" i="1" s="1"/>
  <c r="N211" i="1"/>
  <c r="AC211" i="1" s="1"/>
  <c r="N60" i="1"/>
  <c r="AC60" i="1" s="1"/>
  <c r="N240" i="1"/>
  <c r="AC240" i="1" s="1"/>
  <c r="N115" i="1"/>
  <c r="AC115" i="1" s="1"/>
  <c r="N40" i="1"/>
  <c r="AC40" i="1" s="1"/>
  <c r="N78" i="1"/>
  <c r="AC78" i="1" s="1"/>
  <c r="N120" i="1"/>
  <c r="AC120" i="1" s="1"/>
  <c r="N163" i="1"/>
  <c r="AC163" i="1" s="1"/>
  <c r="N71" i="1"/>
  <c r="AC71" i="1" s="1"/>
  <c r="N58" i="1"/>
  <c r="AC58" i="1" s="1"/>
  <c r="N144" i="1"/>
  <c r="AC144" i="1" s="1"/>
  <c r="N127" i="1"/>
  <c r="AC127" i="1" s="1"/>
  <c r="N295" i="1"/>
  <c r="AC295" i="1" s="1"/>
  <c r="N239" i="1"/>
  <c r="AC239" i="1" s="1"/>
  <c r="N257" i="1"/>
  <c r="AC257" i="1" s="1"/>
  <c r="N291" i="1"/>
  <c r="AC291" i="1" s="1"/>
  <c r="N243" i="1"/>
  <c r="AC243" i="1" s="1"/>
  <c r="N93" i="1"/>
  <c r="AC93" i="1" s="1"/>
  <c r="N51" i="1"/>
  <c r="AC51" i="1" s="1"/>
  <c r="N262" i="1"/>
  <c r="AC262" i="1" s="1"/>
  <c r="N183" i="1"/>
  <c r="AC183" i="1" s="1"/>
  <c r="N41" i="1"/>
  <c r="AC41" i="1" s="1"/>
  <c r="N307" i="1"/>
  <c r="AC307" i="1" s="1"/>
  <c r="N290" i="1"/>
  <c r="AC290" i="1" s="1"/>
  <c r="N103" i="1"/>
  <c r="AC103" i="1" s="1"/>
  <c r="N145" i="1"/>
  <c r="AC145" i="1" s="1"/>
  <c r="N280" i="1"/>
  <c r="AC280" i="1" s="1"/>
  <c r="N188" i="1"/>
  <c r="AC188" i="1" s="1"/>
  <c r="N74" i="1"/>
  <c r="AC74" i="1" s="1"/>
  <c r="N19" i="1"/>
  <c r="AC19" i="1" s="1"/>
  <c r="N160" i="1"/>
  <c r="AC160" i="1" s="1"/>
  <c r="N219" i="1"/>
  <c r="AC219" i="1" s="1"/>
  <c r="N277" i="1"/>
  <c r="AC277" i="1" s="1"/>
  <c r="N143" i="1"/>
  <c r="AC143" i="1" s="1"/>
  <c r="N226" i="1"/>
  <c r="AC226" i="1" s="1"/>
  <c r="N245" i="1"/>
  <c r="AC245" i="1" s="1"/>
  <c r="N73" i="1"/>
  <c r="AC73" i="1" s="1"/>
  <c r="N101" i="1"/>
  <c r="AC101" i="1" s="1"/>
  <c r="N80" i="1"/>
  <c r="AC80" i="1" s="1"/>
  <c r="N233" i="1"/>
  <c r="AC233" i="1" s="1"/>
  <c r="N87" i="1"/>
  <c r="AC87" i="1" s="1"/>
  <c r="N42" i="1"/>
  <c r="AC42" i="1" s="1"/>
  <c r="N250" i="1"/>
  <c r="AC250" i="1" s="1"/>
  <c r="N39" i="1"/>
  <c r="AC39" i="1" s="1"/>
  <c r="N83" i="1"/>
  <c r="AC83" i="1" s="1"/>
  <c r="N321" i="1"/>
  <c r="AC321" i="1" s="1"/>
  <c r="N89" i="1"/>
  <c r="AC89" i="1" s="1"/>
  <c r="N12" i="1"/>
  <c r="AC12" i="1" s="1"/>
  <c r="N293" i="1"/>
  <c r="AC293" i="1" s="1"/>
  <c r="N37" i="1"/>
  <c r="AC37" i="1" s="1"/>
  <c r="N260" i="1"/>
  <c r="AC260" i="1" s="1"/>
  <c r="N8" i="1"/>
  <c r="AC8" i="1" s="1"/>
  <c r="AF337" i="1"/>
  <c r="S334" i="1"/>
  <c r="AF335" i="1"/>
  <c r="Y234" i="1" l="1"/>
  <c r="L231" i="2" s="1"/>
  <c r="AC234" i="1"/>
  <c r="R231" i="2" s="1"/>
  <c r="Y331" i="1"/>
  <c r="L328" i="2" s="1"/>
  <c r="AC331" i="1"/>
  <c r="R328" i="2" s="1"/>
  <c r="F18" i="2"/>
  <c r="AC21" i="1"/>
  <c r="R18" i="2" s="1"/>
  <c r="AC223" i="1"/>
  <c r="R220" i="2" s="1"/>
  <c r="Y193" i="1"/>
  <c r="L190" i="2" s="1"/>
  <c r="AC193" i="1"/>
  <c r="R190" i="2" s="1"/>
  <c r="Z302" i="1"/>
  <c r="N299" i="2" s="1"/>
  <c r="AC302" i="1"/>
  <c r="R299" i="2" s="1"/>
  <c r="Z173" i="1"/>
  <c r="N170" i="2" s="1"/>
  <c r="AC173" i="1"/>
  <c r="X9" i="1"/>
  <c r="AC9" i="1"/>
  <c r="Z91" i="1"/>
  <c r="N88" i="2" s="1"/>
  <c r="AC91" i="1"/>
  <c r="R88" i="2" s="1"/>
  <c r="Y169" i="1"/>
  <c r="L166" i="2" s="1"/>
  <c r="AC169" i="1"/>
  <c r="R166" i="2" s="1"/>
  <c r="X133" i="1"/>
  <c r="J130" i="2" s="1"/>
  <c r="AC133" i="1"/>
  <c r="R130" i="2" s="1"/>
  <c r="F255" i="2"/>
  <c r="AC258" i="1"/>
  <c r="R255" i="2" s="1"/>
  <c r="Z140" i="1"/>
  <c r="N137" i="2" s="1"/>
  <c r="AC140" i="1"/>
  <c r="R137" i="2" s="1"/>
  <c r="Y302" i="1"/>
  <c r="L299" i="2" s="1"/>
  <c r="AB52" i="1"/>
  <c r="O49" i="2" s="1"/>
  <c r="T49" i="2" s="1"/>
  <c r="F299" i="2"/>
  <c r="Y9" i="1"/>
  <c r="L6" i="2" s="1"/>
  <c r="X193" i="1"/>
  <c r="J190" i="2" s="1"/>
  <c r="O140" i="1"/>
  <c r="H137" i="2" s="1"/>
  <c r="O193" i="1"/>
  <c r="H190" i="2" s="1"/>
  <c r="Z169" i="1"/>
  <c r="N166" i="2" s="1"/>
  <c r="O133" i="1"/>
  <c r="T133" i="1" s="1"/>
  <c r="U133" i="1" s="1"/>
  <c r="AD133" i="1" s="1"/>
  <c r="AH133" i="1" s="1"/>
  <c r="Y133" i="1"/>
  <c r="L130" i="2" s="1"/>
  <c r="F166" i="2"/>
  <c r="Y21" i="1"/>
  <c r="L18" i="2" s="1"/>
  <c r="O223" i="1"/>
  <c r="T223" i="1" s="1"/>
  <c r="U223" i="1" s="1"/>
  <c r="AD223" i="1" s="1"/>
  <c r="AH223" i="1" s="1"/>
  <c r="F130" i="2"/>
  <c r="R5" i="2"/>
  <c r="F17" i="3"/>
  <c r="O21" i="1"/>
  <c r="H18" i="2" s="1"/>
  <c r="J49" i="2"/>
  <c r="F6" i="2"/>
  <c r="Z193" i="1"/>
  <c r="N190" i="2" s="1"/>
  <c r="O9" i="1"/>
  <c r="T9" i="1" s="1"/>
  <c r="U9" i="1" s="1"/>
  <c r="AD9" i="1" s="1"/>
  <c r="AH9" i="1" s="1"/>
  <c r="X169" i="1"/>
  <c r="J166" i="2" s="1"/>
  <c r="Z21" i="1"/>
  <c r="N18" i="2" s="1"/>
  <c r="X21" i="1"/>
  <c r="F88" i="2"/>
  <c r="F220" i="2"/>
  <c r="Z223" i="1"/>
  <c r="N220" i="2" s="1"/>
  <c r="F328" i="2"/>
  <c r="O87" i="1"/>
  <c r="T87" i="1" s="1"/>
  <c r="U87" i="1" s="1"/>
  <c r="AD87" i="1" s="1"/>
  <c r="AH87" i="1" s="1"/>
  <c r="R84" i="2"/>
  <c r="Z74" i="1"/>
  <c r="N71" i="2" s="1"/>
  <c r="R71" i="2"/>
  <c r="Y243" i="1"/>
  <c r="L240" i="2" s="1"/>
  <c r="R240" i="2"/>
  <c r="O308" i="1"/>
  <c r="H305" i="2" s="1"/>
  <c r="R305" i="2"/>
  <c r="R97" i="2"/>
  <c r="R29" i="2"/>
  <c r="R129" i="2"/>
  <c r="R198" i="2"/>
  <c r="F102" i="2"/>
  <c r="R102" i="2"/>
  <c r="Y241" i="1"/>
  <c r="L238" i="2" s="1"/>
  <c r="R238" i="2"/>
  <c r="R206" i="2"/>
  <c r="F324" i="2"/>
  <c r="R324" i="2"/>
  <c r="Y286" i="1"/>
  <c r="L283" i="2" s="1"/>
  <c r="R283" i="2"/>
  <c r="O181" i="1"/>
  <c r="T181" i="1" s="1"/>
  <c r="U181" i="1" s="1"/>
  <c r="AD181" i="1" s="1"/>
  <c r="AH181" i="1" s="1"/>
  <c r="R178" i="2"/>
  <c r="F28" i="2"/>
  <c r="R28" i="2"/>
  <c r="R218" i="2"/>
  <c r="R296" i="2"/>
  <c r="X222" i="1"/>
  <c r="J219" i="2" s="1"/>
  <c r="R219" i="2"/>
  <c r="Z27" i="1"/>
  <c r="N24" i="2" s="1"/>
  <c r="R24" i="2"/>
  <c r="Z68" i="1"/>
  <c r="N65" i="2" s="1"/>
  <c r="R65" i="2"/>
  <c r="X161" i="1"/>
  <c r="J158" i="2" s="1"/>
  <c r="R158" i="2"/>
  <c r="Y134" i="1"/>
  <c r="L131" i="2" s="1"/>
  <c r="R131" i="2"/>
  <c r="Y94" i="1"/>
  <c r="L91" i="2" s="1"/>
  <c r="R91" i="2"/>
  <c r="F83" i="2"/>
  <c r="R83" i="2"/>
  <c r="Z307" i="1"/>
  <c r="N304" i="2" s="1"/>
  <c r="R304" i="2"/>
  <c r="X44" i="1"/>
  <c r="R41" i="2"/>
  <c r="Z20" i="1"/>
  <c r="N17" i="2" s="1"/>
  <c r="R17" i="2"/>
  <c r="F126" i="2"/>
  <c r="R126" i="2"/>
  <c r="F85" i="2"/>
  <c r="R85" i="2"/>
  <c r="X292" i="1"/>
  <c r="R289" i="2"/>
  <c r="Z153" i="1"/>
  <c r="N150" i="2" s="1"/>
  <c r="R150" i="2"/>
  <c r="X114" i="1"/>
  <c r="R111" i="2"/>
  <c r="F159" i="2"/>
  <c r="R159" i="2"/>
  <c r="Y291" i="1"/>
  <c r="L288" i="2" s="1"/>
  <c r="R288" i="2"/>
  <c r="O255" i="1"/>
  <c r="H252" i="2" s="1"/>
  <c r="R252" i="2"/>
  <c r="Z171" i="1"/>
  <c r="N168" i="2" s="1"/>
  <c r="R168" i="2"/>
  <c r="X298" i="1"/>
  <c r="J295" i="2" s="1"/>
  <c r="R295" i="2"/>
  <c r="X67" i="1"/>
  <c r="R64" i="2"/>
  <c r="F273" i="2"/>
  <c r="X259" i="1"/>
  <c r="R256" i="2"/>
  <c r="X310" i="1"/>
  <c r="J307" i="2" s="1"/>
  <c r="R307" i="2"/>
  <c r="Y191" i="1"/>
  <c r="L188" i="2" s="1"/>
  <c r="R188" i="2"/>
  <c r="F211" i="2"/>
  <c r="R211" i="2"/>
  <c r="Z80" i="1"/>
  <c r="N77" i="2" s="1"/>
  <c r="R77" i="2"/>
  <c r="X257" i="1"/>
  <c r="F204" i="2"/>
  <c r="R204" i="2"/>
  <c r="Y272" i="1"/>
  <c r="L269" i="2" s="1"/>
  <c r="R269" i="2"/>
  <c r="Y273" i="1"/>
  <c r="L270" i="2" s="1"/>
  <c r="R270" i="2"/>
  <c r="O325" i="1"/>
  <c r="T325" i="1" s="1"/>
  <c r="U325" i="1" s="1"/>
  <c r="AD325" i="1" s="1"/>
  <c r="AH325" i="1" s="1"/>
  <c r="R322" i="2"/>
  <c r="O141" i="1"/>
  <c r="H138" i="2" s="1"/>
  <c r="R138" i="2"/>
  <c r="Z139" i="1"/>
  <c r="N136" i="2" s="1"/>
  <c r="R136" i="2"/>
  <c r="X76" i="1"/>
  <c r="R73" i="2"/>
  <c r="R109" i="2"/>
  <c r="F205" i="2"/>
  <c r="R205" i="2"/>
  <c r="F35" i="2"/>
  <c r="R35" i="2"/>
  <c r="X238" i="1"/>
  <c r="R235" i="2"/>
  <c r="X155" i="1"/>
  <c r="R152" i="2"/>
  <c r="R62" i="2"/>
  <c r="Z106" i="1"/>
  <c r="N103" i="2" s="1"/>
  <c r="R103" i="2"/>
  <c r="Y254" i="1"/>
  <c r="L251" i="2" s="1"/>
  <c r="R251" i="2"/>
  <c r="X185" i="1"/>
  <c r="J182" i="2" s="1"/>
  <c r="R182" i="2"/>
  <c r="R297" i="2"/>
  <c r="F53" i="2"/>
  <c r="R53" i="2"/>
  <c r="Y45" i="1"/>
  <c r="L42" i="2" s="1"/>
  <c r="R42" i="2"/>
  <c r="Z187" i="1"/>
  <c r="N184" i="2" s="1"/>
  <c r="R184" i="2"/>
  <c r="R286" i="2"/>
  <c r="O18" i="1"/>
  <c r="H15" i="2" s="1"/>
  <c r="R15" i="2"/>
  <c r="F228" i="2"/>
  <c r="R228" i="2"/>
  <c r="O29" i="1"/>
  <c r="H26" i="2" s="1"/>
  <c r="R26" i="2"/>
  <c r="X82" i="1"/>
  <c r="R79" i="2"/>
  <c r="F249" i="2"/>
  <c r="Z90" i="1"/>
  <c r="N87" i="2" s="1"/>
  <c r="R87" i="2"/>
  <c r="O66" i="1"/>
  <c r="H63" i="2" s="1"/>
  <c r="R63" i="2"/>
  <c r="Y210" i="1"/>
  <c r="L207" i="2" s="1"/>
  <c r="R207" i="2"/>
  <c r="X43" i="1"/>
  <c r="R40" i="2"/>
  <c r="Y223" i="1"/>
  <c r="L220" i="2" s="1"/>
  <c r="Z101" i="1"/>
  <c r="N98" i="2" s="1"/>
  <c r="R98" i="2"/>
  <c r="Y145" i="1"/>
  <c r="L142" i="2" s="1"/>
  <c r="R142" i="2"/>
  <c r="Z239" i="1"/>
  <c r="N236" i="2" s="1"/>
  <c r="R236" i="2"/>
  <c r="X60" i="1"/>
  <c r="R57" i="2"/>
  <c r="F279" i="2"/>
  <c r="R279" i="2"/>
  <c r="Y122" i="1"/>
  <c r="L119" i="2" s="1"/>
  <c r="R119" i="2"/>
  <c r="R59" i="2"/>
  <c r="O167" i="1"/>
  <c r="H164" i="2" s="1"/>
  <c r="R164" i="2"/>
  <c r="F56" i="2"/>
  <c r="R56" i="2"/>
  <c r="F10" i="2"/>
  <c r="R10" i="2"/>
  <c r="Z320" i="1"/>
  <c r="N317" i="2" s="1"/>
  <c r="R317" i="2"/>
  <c r="R303" i="2"/>
  <c r="Y206" i="1"/>
  <c r="L203" i="2" s="1"/>
  <c r="R203" i="2"/>
  <c r="R44" i="2"/>
  <c r="Z199" i="1"/>
  <c r="N196" i="2" s="1"/>
  <c r="R196" i="2"/>
  <c r="O70" i="1"/>
  <c r="H67" i="2" s="1"/>
  <c r="R67" i="2"/>
  <c r="Y110" i="1"/>
  <c r="L107" i="2" s="1"/>
  <c r="R107" i="2"/>
  <c r="Y215" i="1"/>
  <c r="L212" i="2" s="1"/>
  <c r="R212" i="2"/>
  <c r="Y313" i="1"/>
  <c r="L310" i="2" s="1"/>
  <c r="R310" i="2"/>
  <c r="O175" i="1"/>
  <c r="T175" i="1" s="1"/>
  <c r="U175" i="1" s="1"/>
  <c r="AD175" i="1" s="1"/>
  <c r="AH175" i="1" s="1"/>
  <c r="R172" i="2"/>
  <c r="Z104" i="1"/>
  <c r="N101" i="2" s="1"/>
  <c r="R101" i="2"/>
  <c r="R51" i="2"/>
  <c r="X91" i="1"/>
  <c r="O234" i="1"/>
  <c r="H231" i="2" s="1"/>
  <c r="Y73" i="1"/>
  <c r="L70" i="2" s="1"/>
  <c r="R70" i="2"/>
  <c r="Y211" i="1"/>
  <c r="L208" i="2" s="1"/>
  <c r="R208" i="2"/>
  <c r="F81" i="2"/>
  <c r="R81" i="2"/>
  <c r="X36" i="1"/>
  <c r="J33" i="2" s="1"/>
  <c r="R33" i="2"/>
  <c r="F260" i="2"/>
  <c r="R260" i="2"/>
  <c r="F30" i="2"/>
  <c r="R30" i="2"/>
  <c r="Z177" i="1"/>
  <c r="N174" i="2" s="1"/>
  <c r="R174" i="2"/>
  <c r="Y287" i="1"/>
  <c r="L284" i="2" s="1"/>
  <c r="R284" i="2"/>
  <c r="X98" i="1"/>
  <c r="R95" i="2"/>
  <c r="O169" i="1"/>
  <c r="T169" i="1" s="1"/>
  <c r="U169" i="1" s="1"/>
  <c r="AD169" i="1" s="1"/>
  <c r="AH169" i="1" s="1"/>
  <c r="F190" i="2"/>
  <c r="O293" i="1"/>
  <c r="H290" i="2" s="1"/>
  <c r="R290" i="2"/>
  <c r="R100" i="2"/>
  <c r="F292" i="2"/>
  <c r="R292" i="2"/>
  <c r="R199" i="2"/>
  <c r="O151" i="1"/>
  <c r="T151" i="1" s="1"/>
  <c r="U151" i="1" s="1"/>
  <c r="AD151" i="1" s="1"/>
  <c r="AH151" i="1" s="1"/>
  <c r="R148" i="2"/>
  <c r="F267" i="2"/>
  <c r="R267" i="2"/>
  <c r="Z125" i="1"/>
  <c r="N122" i="2" s="1"/>
  <c r="R122" i="2"/>
  <c r="Y117" i="1"/>
  <c r="L114" i="2" s="1"/>
  <c r="R114" i="2"/>
  <c r="O284" i="1"/>
  <c r="T284" i="1" s="1"/>
  <c r="U284" i="1" s="1"/>
  <c r="AD284" i="1" s="1"/>
  <c r="AH284" i="1" s="1"/>
  <c r="X12" i="1"/>
  <c r="R9" i="2"/>
  <c r="X290" i="1"/>
  <c r="J287" i="2" s="1"/>
  <c r="R287" i="2"/>
  <c r="X127" i="1"/>
  <c r="R124" i="2"/>
  <c r="Y200" i="1"/>
  <c r="L197" i="2" s="1"/>
  <c r="R197" i="2"/>
  <c r="Z301" i="1"/>
  <c r="N298" i="2" s="1"/>
  <c r="R298" i="2"/>
  <c r="Z278" i="1"/>
  <c r="N275" i="2" s="1"/>
  <c r="R275" i="2"/>
  <c r="O246" i="1"/>
  <c r="T246" i="1" s="1"/>
  <c r="U246" i="1" s="1"/>
  <c r="AD246" i="1" s="1"/>
  <c r="AH246" i="1" s="1"/>
  <c r="R243" i="2"/>
  <c r="O314" i="1"/>
  <c r="T314" i="1" s="1"/>
  <c r="U314" i="1" s="1"/>
  <c r="AD314" i="1" s="1"/>
  <c r="AH314" i="1" s="1"/>
  <c r="R311" i="2"/>
  <c r="Z297" i="1"/>
  <c r="N294" i="2" s="1"/>
  <c r="R294" i="2"/>
  <c r="X130" i="1"/>
  <c r="R127" i="2"/>
  <c r="X317" i="1"/>
  <c r="R314" i="2"/>
  <c r="Y46" i="1"/>
  <c r="L43" i="2" s="1"/>
  <c r="R43" i="2"/>
  <c r="X102" i="1"/>
  <c r="J99" i="2" s="1"/>
  <c r="R99" i="2"/>
  <c r="R145" i="2"/>
  <c r="O288" i="1"/>
  <c r="T288" i="1" s="1"/>
  <c r="U288" i="1" s="1"/>
  <c r="AD288" i="1" s="1"/>
  <c r="AH288" i="1" s="1"/>
  <c r="R285" i="2"/>
  <c r="O118" i="1"/>
  <c r="H115" i="2" s="1"/>
  <c r="R115" i="2"/>
  <c r="O81" i="1"/>
  <c r="H78" i="2" s="1"/>
  <c r="R78" i="2"/>
  <c r="Y319" i="1"/>
  <c r="L316" i="2" s="1"/>
  <c r="R316" i="2"/>
  <c r="Y152" i="1"/>
  <c r="L149" i="2" s="1"/>
  <c r="R149" i="2"/>
  <c r="R123" i="2"/>
  <c r="O258" i="1"/>
  <c r="H255" i="2" s="1"/>
  <c r="Z168" i="1"/>
  <c r="N165" i="2" s="1"/>
  <c r="R165" i="2"/>
  <c r="Z135" i="1"/>
  <c r="N132" i="2" s="1"/>
  <c r="R132" i="2"/>
  <c r="O182" i="1"/>
  <c r="H179" i="2" s="1"/>
  <c r="R179" i="2"/>
  <c r="O275" i="1"/>
  <c r="H272" i="2" s="1"/>
  <c r="R272" i="2"/>
  <c r="X179" i="1"/>
  <c r="R176" i="2"/>
  <c r="R22" i="2"/>
  <c r="X279" i="1"/>
  <c r="R276" i="2"/>
  <c r="X131" i="1"/>
  <c r="R128" i="2"/>
  <c r="F318" i="2"/>
  <c r="R318" i="2"/>
  <c r="O143" i="1"/>
  <c r="H140" i="2" s="1"/>
  <c r="R140" i="2"/>
  <c r="Y41" i="1"/>
  <c r="L38" i="2" s="1"/>
  <c r="R38" i="2"/>
  <c r="F94" i="2"/>
  <c r="R94" i="2"/>
  <c r="R201" i="2"/>
  <c r="F192" i="2"/>
  <c r="R192" i="2"/>
  <c r="Y11" i="1"/>
  <c r="L8" i="2" s="1"/>
  <c r="R8" i="2"/>
  <c r="R21" i="2"/>
  <c r="O316" i="1"/>
  <c r="T316" i="1" s="1"/>
  <c r="U316" i="1" s="1"/>
  <c r="AD316" i="1" s="1"/>
  <c r="AH316" i="1" s="1"/>
  <c r="R313" i="2"/>
  <c r="O124" i="1"/>
  <c r="T124" i="1" s="1"/>
  <c r="U124" i="1" s="1"/>
  <c r="AD124" i="1" s="1"/>
  <c r="AH124" i="1" s="1"/>
  <c r="R121" i="2"/>
  <c r="F306" i="2"/>
  <c r="R306" i="2"/>
  <c r="R214" i="2"/>
  <c r="O158" i="1"/>
  <c r="H155" i="2" s="1"/>
  <c r="R155" i="2"/>
  <c r="X315" i="1"/>
  <c r="R312" i="2"/>
  <c r="O198" i="1"/>
  <c r="R195" i="2"/>
  <c r="O113" i="1"/>
  <c r="H110" i="2" s="1"/>
  <c r="R110" i="2"/>
  <c r="Z186" i="1"/>
  <c r="N183" i="2" s="1"/>
  <c r="R183" i="2"/>
  <c r="R170" i="2"/>
  <c r="Z9" i="1"/>
  <c r="R86" i="2"/>
  <c r="X96" i="1"/>
  <c r="R93" i="2"/>
  <c r="Y220" i="1"/>
  <c r="L217" i="2" s="1"/>
  <c r="R217" i="2"/>
  <c r="O83" i="1"/>
  <c r="T83" i="1" s="1"/>
  <c r="U83" i="1" s="1"/>
  <c r="AD83" i="1" s="1"/>
  <c r="AH83" i="1" s="1"/>
  <c r="R80" i="2"/>
  <c r="Z277" i="1"/>
  <c r="N274" i="2" s="1"/>
  <c r="R274" i="2"/>
  <c r="F180" i="2"/>
  <c r="R180" i="2"/>
  <c r="Z146" i="1"/>
  <c r="N143" i="2" s="1"/>
  <c r="R143" i="2"/>
  <c r="F320" i="2"/>
  <c r="R320" i="2"/>
  <c r="F66" i="2"/>
  <c r="R66" i="2"/>
  <c r="O170" i="1"/>
  <c r="H167" i="2" s="1"/>
  <c r="R167" i="2"/>
  <c r="O274" i="1"/>
  <c r="T274" i="1" s="1"/>
  <c r="U274" i="1" s="1"/>
  <c r="AD274" i="1" s="1"/>
  <c r="AH274" i="1" s="1"/>
  <c r="R271" i="2"/>
  <c r="Y136" i="1"/>
  <c r="L133" i="2" s="1"/>
  <c r="R133" i="2"/>
  <c r="Z154" i="1"/>
  <c r="N151" i="2" s="1"/>
  <c r="R151" i="2"/>
  <c r="F325" i="2"/>
  <c r="R325" i="2"/>
  <c r="X77" i="1"/>
  <c r="J74" i="2" s="1"/>
  <c r="R74" i="2"/>
  <c r="R189" i="2"/>
  <c r="Y253" i="1"/>
  <c r="L250" i="2" s="1"/>
  <c r="R250" i="2"/>
  <c r="Y318" i="1"/>
  <c r="L315" i="2" s="1"/>
  <c r="R315" i="2"/>
  <c r="Z34" i="1"/>
  <c r="N31" i="2" s="1"/>
  <c r="R31" i="2"/>
  <c r="Z133" i="1"/>
  <c r="N130" i="2" s="1"/>
  <c r="X164" i="1"/>
  <c r="J161" i="2" s="1"/>
  <c r="R161" i="2"/>
  <c r="F50" i="2"/>
  <c r="R50" i="2"/>
  <c r="O121" i="1"/>
  <c r="H118" i="2" s="1"/>
  <c r="R118" i="2"/>
  <c r="X296" i="1"/>
  <c r="R293" i="2"/>
  <c r="Z22" i="1"/>
  <c r="N19" i="2" s="1"/>
  <c r="R19" i="2"/>
  <c r="R125" i="2"/>
  <c r="Z194" i="1"/>
  <c r="N191" i="2" s="1"/>
  <c r="R191" i="2"/>
  <c r="Y140" i="1"/>
  <c r="L137" i="2" s="1"/>
  <c r="O99" i="1"/>
  <c r="H96" i="2" s="1"/>
  <c r="R96" i="2"/>
  <c r="R154" i="2"/>
  <c r="Z250" i="1"/>
  <c r="N247" i="2" s="1"/>
  <c r="R247" i="2"/>
  <c r="X57" i="1"/>
  <c r="R54" i="2"/>
  <c r="O330" i="1"/>
  <c r="H327" i="2" s="1"/>
  <c r="R327" i="2"/>
  <c r="X172" i="1"/>
  <c r="R169" i="2"/>
  <c r="R72" i="2"/>
  <c r="F116" i="2"/>
  <c r="R116" i="2"/>
  <c r="F309" i="2"/>
  <c r="R309" i="2"/>
  <c r="R20" i="2"/>
  <c r="Z311" i="1"/>
  <c r="N308" i="2" s="1"/>
  <c r="R308" i="2"/>
  <c r="Z159" i="1"/>
  <c r="N156" i="2" s="1"/>
  <c r="R156" i="2"/>
  <c r="X95" i="1"/>
  <c r="J92" i="2" s="1"/>
  <c r="R92" i="2"/>
  <c r="R171" i="2"/>
  <c r="Y196" i="1"/>
  <c r="L193" i="2" s="1"/>
  <c r="R193" i="2"/>
  <c r="Y61" i="1"/>
  <c r="L58" i="2" s="1"/>
  <c r="R58" i="2"/>
  <c r="O79" i="1"/>
  <c r="H76" i="2" s="1"/>
  <c r="R76" i="2"/>
  <c r="O176" i="1"/>
  <c r="H173" i="2" s="1"/>
  <c r="R173" i="2"/>
  <c r="Y39" i="1"/>
  <c r="L36" i="2" s="1"/>
  <c r="R36" i="2"/>
  <c r="Y219" i="1"/>
  <c r="L216" i="2" s="1"/>
  <c r="R216" i="2"/>
  <c r="Y163" i="1"/>
  <c r="L160" i="2" s="1"/>
  <c r="R160" i="2"/>
  <c r="Y229" i="1"/>
  <c r="L226" i="2" s="1"/>
  <c r="R226" i="2"/>
  <c r="Z17" i="1"/>
  <c r="N14" i="2" s="1"/>
  <c r="R14" i="2"/>
  <c r="O160" i="1"/>
  <c r="H157" i="2" s="1"/>
  <c r="R157" i="2"/>
  <c r="F117" i="2"/>
  <c r="R117" i="2"/>
  <c r="Z281" i="1"/>
  <c r="N278" i="2" s="1"/>
  <c r="R278" i="2"/>
  <c r="X223" i="1"/>
  <c r="O302" i="1"/>
  <c r="H299" i="2" s="1"/>
  <c r="Y42" i="1"/>
  <c r="L39" i="2" s="1"/>
  <c r="R39" i="2"/>
  <c r="R16" i="2"/>
  <c r="X78" i="1"/>
  <c r="R75" i="2"/>
  <c r="Z267" i="1"/>
  <c r="N264" i="2" s="1"/>
  <c r="R264" i="2"/>
  <c r="Z10" i="1"/>
  <c r="N7" i="2" s="1"/>
  <c r="R7" i="2"/>
  <c r="X197" i="1"/>
  <c r="R194" i="2"/>
  <c r="O30" i="1"/>
  <c r="H27" i="2" s="1"/>
  <c r="R27" i="2"/>
  <c r="X302" i="1"/>
  <c r="R60" i="2"/>
  <c r="R162" i="2"/>
  <c r="Y236" i="1"/>
  <c r="L233" i="2" s="1"/>
  <c r="R233" i="2"/>
  <c r="X329" i="1"/>
  <c r="J326" i="2" s="1"/>
  <c r="R326" i="2"/>
  <c r="Y35" i="1"/>
  <c r="L32" i="2" s="1"/>
  <c r="R32" i="2"/>
  <c r="F47" i="2"/>
  <c r="R47" i="2"/>
  <c r="X15" i="1"/>
  <c r="J12" i="2" s="1"/>
  <c r="R12" i="2"/>
  <c r="Y248" i="1"/>
  <c r="L245" i="2" s="1"/>
  <c r="R245" i="2"/>
  <c r="Z326" i="1"/>
  <c r="N323" i="2" s="1"/>
  <c r="R323" i="2"/>
  <c r="Z108" i="1"/>
  <c r="N105" i="2" s="1"/>
  <c r="R105" i="2"/>
  <c r="R45" i="2"/>
  <c r="X247" i="1"/>
  <c r="R244" i="2"/>
  <c r="O225" i="1"/>
  <c r="H222" i="2" s="1"/>
  <c r="R222" i="2"/>
  <c r="Z131" i="1"/>
  <c r="N128" i="2" s="1"/>
  <c r="Y131" i="1"/>
  <c r="L128" i="2" s="1"/>
  <c r="F165" i="2"/>
  <c r="Z98" i="1"/>
  <c r="N95" i="2" s="1"/>
  <c r="F95" i="2"/>
  <c r="Y98" i="1"/>
  <c r="L95" i="2" s="1"/>
  <c r="X258" i="1"/>
  <c r="J255" i="2" s="1"/>
  <c r="Y258" i="1"/>
  <c r="L255" i="2" s="1"/>
  <c r="F22" i="2"/>
  <c r="F231" i="2"/>
  <c r="O131" i="1"/>
  <c r="H128" i="2" s="1"/>
  <c r="Z258" i="1"/>
  <c r="N255" i="2" s="1"/>
  <c r="Z126" i="1"/>
  <c r="N123" i="2" s="1"/>
  <c r="F272" i="2"/>
  <c r="X331" i="1"/>
  <c r="O287" i="1"/>
  <c r="T287" i="1" s="1"/>
  <c r="U287" i="1" s="1"/>
  <c r="AD287" i="1" s="1"/>
  <c r="AH287" i="1" s="1"/>
  <c r="O177" i="1"/>
  <c r="H174" i="2" s="1"/>
  <c r="X177" i="1"/>
  <c r="F174" i="2"/>
  <c r="Z331" i="1"/>
  <c r="N328" i="2" s="1"/>
  <c r="Z175" i="1"/>
  <c r="N172" i="2" s="1"/>
  <c r="Z70" i="1"/>
  <c r="N67" i="2" s="1"/>
  <c r="Z287" i="1"/>
  <c r="N284" i="2" s="1"/>
  <c r="X56" i="1"/>
  <c r="Y148" i="1"/>
  <c r="L145" i="2" s="1"/>
  <c r="O319" i="1"/>
  <c r="H316" i="2" s="1"/>
  <c r="X126" i="1"/>
  <c r="Z81" i="1"/>
  <c r="N78" i="2" s="1"/>
  <c r="F123" i="2"/>
  <c r="F78" i="2"/>
  <c r="Y81" i="1"/>
  <c r="L78" i="2" s="1"/>
  <c r="O297" i="1"/>
  <c r="H294" i="2" s="1"/>
  <c r="X81" i="1"/>
  <c r="X152" i="1"/>
  <c r="Z36" i="1"/>
  <c r="N33" i="2" s="1"/>
  <c r="Y36" i="1"/>
  <c r="L33" i="2" s="1"/>
  <c r="O36" i="1"/>
  <c r="H33" i="2" s="1"/>
  <c r="F97" i="2"/>
  <c r="O152" i="1"/>
  <c r="T152" i="1" s="1"/>
  <c r="U152" i="1" s="1"/>
  <c r="AD152" i="1" s="1"/>
  <c r="AH152" i="1" s="1"/>
  <c r="X204" i="1"/>
  <c r="O331" i="1"/>
  <c r="H328" i="2" s="1"/>
  <c r="Y177" i="1"/>
  <c r="L174" i="2" s="1"/>
  <c r="O126" i="1"/>
  <c r="T126" i="1" s="1"/>
  <c r="U126" i="1" s="1"/>
  <c r="AD126" i="1" s="1"/>
  <c r="AH126" i="1" s="1"/>
  <c r="X270" i="1"/>
  <c r="Z284" i="1"/>
  <c r="N281" i="2" s="1"/>
  <c r="F107" i="2"/>
  <c r="F310" i="2"/>
  <c r="O313" i="1"/>
  <c r="H310" i="2" s="1"/>
  <c r="F298" i="2"/>
  <c r="Z102" i="1"/>
  <c r="N99" i="2" s="1"/>
  <c r="Z19" i="1"/>
  <c r="N16" i="2" s="1"/>
  <c r="O74" i="1"/>
  <c r="H71" i="2" s="1"/>
  <c r="F157" i="2"/>
  <c r="Y102" i="1"/>
  <c r="L99" i="2" s="1"/>
  <c r="X191" i="1"/>
  <c r="Z114" i="1"/>
  <c r="N111" i="2" s="1"/>
  <c r="Y91" i="1"/>
  <c r="L88" i="2" s="1"/>
  <c r="O104" i="1"/>
  <c r="T104" i="1" s="1"/>
  <c r="U104" i="1" s="1"/>
  <c r="AD104" i="1" s="1"/>
  <c r="AH104" i="1" s="1"/>
  <c r="Z160" i="1"/>
  <c r="N157" i="2" s="1"/>
  <c r="Z234" i="1"/>
  <c r="N231" i="2" s="1"/>
  <c r="Z289" i="1"/>
  <c r="N286" i="2" s="1"/>
  <c r="F67" i="2"/>
  <c r="X289" i="1"/>
  <c r="X54" i="1"/>
  <c r="Y54" i="1"/>
  <c r="L51" i="2" s="1"/>
  <c r="O238" i="1"/>
  <c r="H235" i="2" s="1"/>
  <c r="O91" i="1"/>
  <c r="T91" i="1" s="1"/>
  <c r="U91" i="1" s="1"/>
  <c r="AD91" i="1" s="1"/>
  <c r="AH91" i="1" s="1"/>
  <c r="O110" i="1"/>
  <c r="T110" i="1" s="1"/>
  <c r="U110" i="1" s="1"/>
  <c r="AD110" i="1" s="1"/>
  <c r="AH110" i="1" s="1"/>
  <c r="O289" i="1"/>
  <c r="H286" i="2" s="1"/>
  <c r="X140" i="1"/>
  <c r="Y175" i="1"/>
  <c r="L172" i="2" s="1"/>
  <c r="F137" i="2"/>
  <c r="Z59" i="1"/>
  <c r="N56" i="2" s="1"/>
  <c r="F128" i="2"/>
  <c r="Y86" i="1"/>
  <c r="L83" i="2" s="1"/>
  <c r="O45" i="1"/>
  <c r="H42" i="2" s="1"/>
  <c r="O56" i="1"/>
  <c r="H53" i="2" s="1"/>
  <c r="Z191" i="1"/>
  <c r="N188" i="2" s="1"/>
  <c r="O187" i="1"/>
  <c r="H184" i="2" s="1"/>
  <c r="O155" i="1"/>
  <c r="T155" i="1" s="1"/>
  <c r="U155" i="1" s="1"/>
  <c r="AD155" i="1" s="1"/>
  <c r="AH155" i="1" s="1"/>
  <c r="F73" i="2"/>
  <c r="Y185" i="1"/>
  <c r="L182" i="2" s="1"/>
  <c r="Y65" i="1"/>
  <c r="L62" i="2" s="1"/>
  <c r="O145" i="1"/>
  <c r="T145" i="1" s="1"/>
  <c r="U145" i="1" s="1"/>
  <c r="AD145" i="1" s="1"/>
  <c r="AH145" i="1" s="1"/>
  <c r="Y300" i="1"/>
  <c r="L297" i="2" s="1"/>
  <c r="Y187" i="1"/>
  <c r="L184" i="2" s="1"/>
  <c r="Z162" i="1"/>
  <c r="N159" i="2" s="1"/>
  <c r="Z300" i="1"/>
  <c r="N297" i="2" s="1"/>
  <c r="F297" i="2"/>
  <c r="Z43" i="1"/>
  <c r="N40" i="2" s="1"/>
  <c r="Z145" i="1"/>
  <c r="N142" i="2" s="1"/>
  <c r="F286" i="2"/>
  <c r="F184" i="2"/>
  <c r="Y289" i="1"/>
  <c r="L286" i="2" s="1"/>
  <c r="Z134" i="1"/>
  <c r="N131" i="2" s="1"/>
  <c r="Y70" i="1"/>
  <c r="L67" i="2" s="1"/>
  <c r="O300" i="1"/>
  <c r="H297" i="2" s="1"/>
  <c r="Y38" i="1"/>
  <c r="L35" i="2" s="1"/>
  <c r="Z152" i="1"/>
  <c r="N149" i="2" s="1"/>
  <c r="X59" i="1"/>
  <c r="J56" i="2" s="1"/>
  <c r="Y288" i="1"/>
  <c r="L285" i="2" s="1"/>
  <c r="X319" i="1"/>
  <c r="J316" i="2" s="1"/>
  <c r="X210" i="1"/>
  <c r="Y74" i="1"/>
  <c r="L71" i="2" s="1"/>
  <c r="Z310" i="1"/>
  <c r="N307" i="2" s="1"/>
  <c r="Y114" i="1"/>
  <c r="L111" i="2" s="1"/>
  <c r="Y106" i="1"/>
  <c r="L103" i="2" s="1"/>
  <c r="F294" i="2"/>
  <c r="O148" i="1"/>
  <c r="H145" i="2" s="1"/>
  <c r="O154" i="1"/>
  <c r="H151" i="2" s="1"/>
  <c r="O208" i="1"/>
  <c r="H205" i="2" s="1"/>
  <c r="Y19" i="1"/>
  <c r="L16" i="2" s="1"/>
  <c r="O61" i="1"/>
  <c r="T61" i="1" s="1"/>
  <c r="U61" i="1" s="1"/>
  <c r="AD61" i="1" s="1"/>
  <c r="AH61" i="1" s="1"/>
  <c r="O43" i="1"/>
  <c r="H40" i="2" s="1"/>
  <c r="O27" i="1"/>
  <c r="T27" i="1" s="1"/>
  <c r="U27" i="1" s="1"/>
  <c r="AD27" i="1" s="1"/>
  <c r="AH27" i="1" s="1"/>
  <c r="O94" i="1"/>
  <c r="H91" i="2" s="1"/>
  <c r="X153" i="1"/>
  <c r="O139" i="1"/>
  <c r="H136" i="2" s="1"/>
  <c r="O134" i="1"/>
  <c r="T134" i="1" s="1"/>
  <c r="U134" i="1" s="1"/>
  <c r="AD134" i="1" s="1"/>
  <c r="AH134" i="1" s="1"/>
  <c r="Y27" i="1"/>
  <c r="L24" i="2" s="1"/>
  <c r="O241" i="1"/>
  <c r="T241" i="1" s="1"/>
  <c r="U241" i="1" s="1"/>
  <c r="AD241" i="1" s="1"/>
  <c r="AH241" i="1" s="1"/>
  <c r="F207" i="2"/>
  <c r="O67" i="1"/>
  <c r="T67" i="1" s="1"/>
  <c r="U67" i="1" s="1"/>
  <c r="AD67" i="1" s="1"/>
  <c r="AH67" i="1" s="1"/>
  <c r="Y310" i="1"/>
  <c r="L307" i="2" s="1"/>
  <c r="X241" i="1"/>
  <c r="Y76" i="1"/>
  <c r="L73" i="2" s="1"/>
  <c r="X214" i="1"/>
  <c r="Z69" i="1"/>
  <c r="N66" i="2" s="1"/>
  <c r="O86" i="1"/>
  <c r="H83" i="2" s="1"/>
  <c r="F307" i="2"/>
  <c r="Z86" i="1"/>
  <c r="N83" i="2" s="1"/>
  <c r="O311" i="1"/>
  <c r="H308" i="2" s="1"/>
  <c r="X75" i="1"/>
  <c r="X281" i="1"/>
  <c r="Z63" i="1"/>
  <c r="N60" i="2" s="1"/>
  <c r="Y282" i="1"/>
  <c r="L279" i="2" s="1"/>
  <c r="X27" i="1"/>
  <c r="F304" i="2"/>
  <c r="O222" i="1"/>
  <c r="T222" i="1" s="1"/>
  <c r="U222" i="1" s="1"/>
  <c r="AD222" i="1" s="1"/>
  <c r="AH222" i="1" s="1"/>
  <c r="Y225" i="1"/>
  <c r="L222" i="2" s="1"/>
  <c r="Y15" i="1"/>
  <c r="L12" i="2" s="1"/>
  <c r="Y160" i="1"/>
  <c r="L157" i="2" s="1"/>
  <c r="X79" i="1"/>
  <c r="F222" i="2"/>
  <c r="O15" i="1"/>
  <c r="H12" i="2" s="1"/>
  <c r="Z238" i="1"/>
  <c r="N235" i="2" s="1"/>
  <c r="O196" i="1"/>
  <c r="H193" i="2" s="1"/>
  <c r="X160" i="1"/>
  <c r="X65" i="1"/>
  <c r="X105" i="1"/>
  <c r="Z56" i="1"/>
  <c r="N53" i="2" s="1"/>
  <c r="Y161" i="1"/>
  <c r="L158" i="2" s="1"/>
  <c r="Z185" i="1"/>
  <c r="N182" i="2" s="1"/>
  <c r="O19" i="1"/>
  <c r="H16" i="2" s="1"/>
  <c r="Z112" i="1"/>
  <c r="N109" i="2" s="1"/>
  <c r="X225" i="1"/>
  <c r="F12" i="2"/>
  <c r="Z54" i="1"/>
  <c r="N51" i="2" s="1"/>
  <c r="Y104" i="1"/>
  <c r="L101" i="2" s="1"/>
  <c r="F172" i="2"/>
  <c r="X175" i="1"/>
  <c r="Z215" i="1"/>
  <c r="N212" i="2" s="1"/>
  <c r="Y214" i="1"/>
  <c r="L211" i="2" s="1"/>
  <c r="F101" i="2"/>
  <c r="O54" i="1"/>
  <c r="T54" i="1" s="1"/>
  <c r="U54" i="1" s="1"/>
  <c r="AD54" i="1" s="1"/>
  <c r="AH54" i="1" s="1"/>
  <c r="F24" i="2"/>
  <c r="F182" i="2"/>
  <c r="O114" i="1"/>
  <c r="H111" i="2" s="1"/>
  <c r="O162" i="1"/>
  <c r="T162" i="1" s="1"/>
  <c r="U162" i="1" s="1"/>
  <c r="AD162" i="1" s="1"/>
  <c r="AH162" i="1" s="1"/>
  <c r="Z65" i="1"/>
  <c r="N62" i="2" s="1"/>
  <c r="X38" i="1"/>
  <c r="J35" i="2" s="1"/>
  <c r="Y56" i="1"/>
  <c r="L53" i="2" s="1"/>
  <c r="F158" i="2"/>
  <c r="F16" i="2"/>
  <c r="F109" i="2"/>
  <c r="Z225" i="1"/>
  <c r="N222" i="2" s="1"/>
  <c r="Z15" i="1"/>
  <c r="N12" i="2" s="1"/>
  <c r="F131" i="2"/>
  <c r="F235" i="2"/>
  <c r="X134" i="1"/>
  <c r="X104" i="1"/>
  <c r="X45" i="1"/>
  <c r="F244" i="2"/>
  <c r="O65" i="1"/>
  <c r="H62" i="2" s="1"/>
  <c r="Z161" i="1"/>
  <c r="N158" i="2" s="1"/>
  <c r="F62" i="2"/>
  <c r="Z38" i="1"/>
  <c r="N35" i="2" s="1"/>
  <c r="Y222" i="1"/>
  <c r="L219" i="2" s="1"/>
  <c r="O286" i="1"/>
  <c r="H283" i="2" s="1"/>
  <c r="F91" i="2"/>
  <c r="O76" i="1"/>
  <c r="T76" i="1" s="1"/>
  <c r="U76" i="1" s="1"/>
  <c r="AD76" i="1" s="1"/>
  <c r="AH76" i="1" s="1"/>
  <c r="Z66" i="1"/>
  <c r="N63" i="2" s="1"/>
  <c r="X139" i="1"/>
  <c r="O35" i="1"/>
  <c r="H32" i="2" s="1"/>
  <c r="O215" i="1"/>
  <c r="H212" i="2" s="1"/>
  <c r="F152" i="2"/>
  <c r="Y311" i="1"/>
  <c r="L308" i="2" s="1"/>
  <c r="O185" i="1"/>
  <c r="T185" i="1" s="1"/>
  <c r="U185" i="1" s="1"/>
  <c r="AD185" i="1" s="1"/>
  <c r="AH185" i="1" s="1"/>
  <c r="Y112" i="1"/>
  <c r="L109" i="2" s="1"/>
  <c r="Z214" i="1"/>
  <c r="N211" i="2" s="1"/>
  <c r="X208" i="1"/>
  <c r="F136" i="2"/>
  <c r="X215" i="1"/>
  <c r="Z254" i="1"/>
  <c r="N251" i="2" s="1"/>
  <c r="Z50" i="1"/>
  <c r="N47" i="2" s="1"/>
  <c r="F193" i="2"/>
  <c r="F251" i="2"/>
  <c r="O161" i="1"/>
  <c r="H158" i="2" s="1"/>
  <c r="X106" i="1"/>
  <c r="O112" i="1"/>
  <c r="T112" i="1" s="1"/>
  <c r="U112" i="1" s="1"/>
  <c r="AD112" i="1" s="1"/>
  <c r="AH112" i="1" s="1"/>
  <c r="Z155" i="1"/>
  <c r="N152" i="2" s="1"/>
  <c r="Z313" i="1"/>
  <c r="N310" i="2" s="1"/>
  <c r="Z110" i="1"/>
  <c r="N107" i="2" s="1"/>
  <c r="F103" i="2"/>
  <c r="X234" i="1"/>
  <c r="O38" i="1"/>
  <c r="H35" i="2" s="1"/>
  <c r="X313" i="1"/>
  <c r="O310" i="1"/>
  <c r="H307" i="2" s="1"/>
  <c r="X110" i="1"/>
  <c r="O106" i="1"/>
  <c r="T106" i="1" s="1"/>
  <c r="U106" i="1" s="1"/>
  <c r="AD106" i="1" s="1"/>
  <c r="AH106" i="1" s="1"/>
  <c r="Z76" i="1"/>
  <c r="N73" i="2" s="1"/>
  <c r="X112" i="1"/>
  <c r="O252" i="1"/>
  <c r="T252" i="1" s="1"/>
  <c r="U252" i="1" s="1"/>
  <c r="AD252" i="1" s="1"/>
  <c r="AH252" i="1" s="1"/>
  <c r="X300" i="1"/>
  <c r="O59" i="1"/>
  <c r="T59" i="1" s="1"/>
  <c r="U59" i="1" s="1"/>
  <c r="AD59" i="1" s="1"/>
  <c r="AH59" i="1" s="1"/>
  <c r="X187" i="1"/>
  <c r="F188" i="2"/>
  <c r="Z61" i="1"/>
  <c r="N58" i="2" s="1"/>
  <c r="Z252" i="1"/>
  <c r="N249" i="2" s="1"/>
  <c r="X86" i="1"/>
  <c r="F149" i="2"/>
  <c r="Y59" i="1"/>
  <c r="L56" i="2" s="1"/>
  <c r="F51" i="2"/>
  <c r="Y126" i="1"/>
  <c r="L123" i="2" s="1"/>
  <c r="Y139" i="1"/>
  <c r="L136" i="2" s="1"/>
  <c r="X254" i="1"/>
  <c r="F40" i="2"/>
  <c r="F57" i="2"/>
  <c r="O168" i="1"/>
  <c r="H165" i="2" s="1"/>
  <c r="X301" i="1"/>
  <c r="Y301" i="1"/>
  <c r="L298" i="2" s="1"/>
  <c r="O301" i="1"/>
  <c r="T301" i="1" s="1"/>
  <c r="U301" i="1" s="1"/>
  <c r="AD301" i="1" s="1"/>
  <c r="AH301" i="1" s="1"/>
  <c r="Y204" i="1"/>
  <c r="L201" i="2" s="1"/>
  <c r="F71" i="2"/>
  <c r="O117" i="1"/>
  <c r="H114" i="2" s="1"/>
  <c r="F33" i="2"/>
  <c r="Z270" i="1"/>
  <c r="N267" i="2" s="1"/>
  <c r="O105" i="1"/>
  <c r="T105" i="1" s="1"/>
  <c r="U105" i="1" s="1"/>
  <c r="AD105" i="1" s="1"/>
  <c r="AH105" i="1" s="1"/>
  <c r="X19" i="1"/>
  <c r="Y297" i="1"/>
  <c r="L294" i="2" s="1"/>
  <c r="X181" i="1"/>
  <c r="Z117" i="1"/>
  <c r="N114" i="2" s="1"/>
  <c r="X287" i="1"/>
  <c r="O270" i="1"/>
  <c r="T270" i="1" s="1"/>
  <c r="U270" i="1" s="1"/>
  <c r="AD270" i="1" s="1"/>
  <c r="AH270" i="1" s="1"/>
  <c r="Y118" i="1"/>
  <c r="L115" i="2" s="1"/>
  <c r="F311" i="2"/>
  <c r="F43" i="2"/>
  <c r="Y270" i="1"/>
  <c r="L267" i="2" s="1"/>
  <c r="Y33" i="1"/>
  <c r="L30" i="2" s="1"/>
  <c r="O317" i="1"/>
  <c r="H314" i="2" s="1"/>
  <c r="F296" i="2"/>
  <c r="Y221" i="1"/>
  <c r="L218" i="2" s="1"/>
  <c r="O299" i="1"/>
  <c r="H296" i="2" s="1"/>
  <c r="O60" i="1"/>
  <c r="H57" i="2" s="1"/>
  <c r="O31" i="1"/>
  <c r="T31" i="1" s="1"/>
  <c r="U31" i="1" s="1"/>
  <c r="AD31" i="1" s="1"/>
  <c r="AH31" i="1" s="1"/>
  <c r="F238" i="2"/>
  <c r="Z222" i="1"/>
  <c r="N219" i="2" s="1"/>
  <c r="Z75" i="1"/>
  <c r="N72" i="2" s="1"/>
  <c r="X167" i="1"/>
  <c r="Z221" i="1"/>
  <c r="N218" i="2" s="1"/>
  <c r="O68" i="1"/>
  <c r="T68" i="1" s="1"/>
  <c r="U68" i="1" s="1"/>
  <c r="AD68" i="1" s="1"/>
  <c r="AH68" i="1" s="1"/>
  <c r="Y8" i="1"/>
  <c r="L5" i="2" s="1"/>
  <c r="X8" i="1"/>
  <c r="Z288" i="1"/>
  <c r="N285" i="2" s="1"/>
  <c r="X288" i="1"/>
  <c r="Z200" i="1"/>
  <c r="N197" i="2" s="1"/>
  <c r="O200" i="1"/>
  <c r="T200" i="1" s="1"/>
  <c r="U200" i="1" s="1"/>
  <c r="AD200" i="1" s="1"/>
  <c r="AH200" i="1" s="1"/>
  <c r="F270" i="2"/>
  <c r="Z42" i="1"/>
  <c r="N39" i="2" s="1"/>
  <c r="Z44" i="1"/>
  <c r="N41" i="2" s="1"/>
  <c r="Z276" i="1"/>
  <c r="N273" i="2" s="1"/>
  <c r="Y295" i="1"/>
  <c r="L292" i="2" s="1"/>
  <c r="Y101" i="1"/>
  <c r="L98" i="2" s="1"/>
  <c r="X250" i="1"/>
  <c r="X200" i="1"/>
  <c r="Y168" i="1"/>
  <c r="L165" i="2" s="1"/>
  <c r="F84" i="2"/>
  <c r="Z319" i="1"/>
  <c r="N316" i="2" s="1"/>
  <c r="F295" i="2"/>
  <c r="F26" i="2"/>
  <c r="Z201" i="1"/>
  <c r="N198" i="2" s="1"/>
  <c r="X132" i="1"/>
  <c r="O250" i="1"/>
  <c r="T250" i="1" s="1"/>
  <c r="U250" i="1" s="1"/>
  <c r="AD250" i="1" s="1"/>
  <c r="AH250" i="1" s="1"/>
  <c r="F285" i="2"/>
  <c r="X168" i="1"/>
  <c r="O298" i="1"/>
  <c r="T298" i="1" s="1"/>
  <c r="U298" i="1" s="1"/>
  <c r="AD298" i="1" s="1"/>
  <c r="AH298" i="1" s="1"/>
  <c r="Z298" i="1"/>
  <c r="N295" i="2" s="1"/>
  <c r="Y105" i="1"/>
  <c r="L102" i="2" s="1"/>
  <c r="F316" i="2"/>
  <c r="Z209" i="1"/>
  <c r="N206" i="2" s="1"/>
  <c r="F243" i="2"/>
  <c r="F164" i="2"/>
  <c r="Y292" i="1"/>
  <c r="L289" i="2" s="1"/>
  <c r="Y317" i="1"/>
  <c r="L314" i="2" s="1"/>
  <c r="X183" i="1"/>
  <c r="X231" i="1"/>
  <c r="X84" i="1"/>
  <c r="F115" i="2"/>
  <c r="O209" i="1"/>
  <c r="H206" i="2" s="1"/>
  <c r="Z183" i="1"/>
  <c r="N180" i="2" s="1"/>
  <c r="Y29" i="1"/>
  <c r="L26" i="2" s="1"/>
  <c r="F247" i="2"/>
  <c r="Z67" i="1"/>
  <c r="N64" i="2" s="1"/>
  <c r="Z241" i="1"/>
  <c r="N238" i="2" s="1"/>
  <c r="X252" i="1"/>
  <c r="O100" i="1"/>
  <c r="H97" i="2" s="1"/>
  <c r="Y155" i="1"/>
  <c r="L152" i="2" s="1"/>
  <c r="Z327" i="1"/>
  <c r="N324" i="2" s="1"/>
  <c r="Y209" i="1"/>
  <c r="L206" i="2" s="1"/>
  <c r="X118" i="1"/>
  <c r="F197" i="2"/>
  <c r="Z118" i="1"/>
  <c r="N115" i="2" s="1"/>
  <c r="F198" i="2"/>
  <c r="Y183" i="1"/>
  <c r="L180" i="2" s="1"/>
  <c r="F284" i="2"/>
  <c r="X33" i="1"/>
  <c r="O33" i="1"/>
  <c r="T33" i="1" s="1"/>
  <c r="U33" i="1" s="1"/>
  <c r="AD33" i="1" s="1"/>
  <c r="AH33" i="1" s="1"/>
  <c r="O98" i="1"/>
  <c r="X42" i="1"/>
  <c r="O292" i="1"/>
  <c r="T292" i="1" s="1"/>
  <c r="U292" i="1" s="1"/>
  <c r="AD292" i="1" s="1"/>
  <c r="AH292" i="1" s="1"/>
  <c r="F79" i="2"/>
  <c r="X145" i="1"/>
  <c r="X29" i="1"/>
  <c r="F39" i="2"/>
  <c r="O42" i="1"/>
  <c r="T42" i="1" s="1"/>
  <c r="U42" i="1" s="1"/>
  <c r="AD42" i="1" s="1"/>
  <c r="AH42" i="1" s="1"/>
  <c r="Z87" i="1"/>
  <c r="N84" i="2" s="1"/>
  <c r="X74" i="1"/>
  <c r="X284" i="1"/>
  <c r="X141" i="1"/>
  <c r="O132" i="1"/>
  <c r="H129" i="2" s="1"/>
  <c r="Y276" i="1"/>
  <c r="L273" i="2" s="1"/>
  <c r="F63" i="2"/>
  <c r="X299" i="1"/>
  <c r="X327" i="1"/>
  <c r="O201" i="1"/>
  <c r="H198" i="2" s="1"/>
  <c r="Z45" i="1"/>
  <c r="N42" i="2" s="1"/>
  <c r="Z210" i="1"/>
  <c r="N207" i="2" s="1"/>
  <c r="X69" i="1"/>
  <c r="O90" i="1"/>
  <c r="H87" i="2" s="1"/>
  <c r="Y82" i="1"/>
  <c r="L79" i="2" s="1"/>
  <c r="X295" i="1"/>
  <c r="Y162" i="1"/>
  <c r="L159" i="2" s="1"/>
  <c r="O191" i="1"/>
  <c r="H188" i="2" s="1"/>
  <c r="Z29" i="1"/>
  <c r="N26" i="2" s="1"/>
  <c r="O69" i="1"/>
  <c r="Y69" i="1"/>
  <c r="L66" i="2" s="1"/>
  <c r="F289" i="2"/>
  <c r="Z259" i="1"/>
  <c r="N256" i="2" s="1"/>
  <c r="Y307" i="1"/>
  <c r="L304" i="2" s="1"/>
  <c r="Z141" i="1"/>
  <c r="N138" i="2" s="1"/>
  <c r="Y153" i="1"/>
  <c r="L150" i="2" s="1"/>
  <c r="Y66" i="1"/>
  <c r="L63" i="2" s="1"/>
  <c r="F38" i="2"/>
  <c r="O322" i="1"/>
  <c r="T322" i="1" s="1"/>
  <c r="U322" i="1" s="1"/>
  <c r="AD322" i="1" s="1"/>
  <c r="AH322" i="1" s="1"/>
  <c r="Y322" i="1"/>
  <c r="L319" i="2" s="1"/>
  <c r="F31" i="2"/>
  <c r="Y34" i="1"/>
  <c r="L31" i="2" s="1"/>
  <c r="O26" i="1"/>
  <c r="T26" i="1" s="1"/>
  <c r="U26" i="1" s="1"/>
  <c r="AD26" i="1" s="1"/>
  <c r="AH26" i="1" s="1"/>
  <c r="Z26" i="1"/>
  <c r="N23" i="2" s="1"/>
  <c r="Y166" i="1"/>
  <c r="L163" i="2" s="1"/>
  <c r="Z166" i="1"/>
  <c r="N163" i="2" s="1"/>
  <c r="R224" i="2"/>
  <c r="F224" i="2"/>
  <c r="Y227" i="1"/>
  <c r="L224" i="2" s="1"/>
  <c r="X26" i="1"/>
  <c r="F121" i="2"/>
  <c r="F183" i="2"/>
  <c r="X48" i="1"/>
  <c r="F45" i="2"/>
  <c r="X174" i="1"/>
  <c r="Y48" i="1"/>
  <c r="L45" i="2" s="1"/>
  <c r="O34" i="1"/>
  <c r="X61" i="1"/>
  <c r="F37" i="2"/>
  <c r="R37" i="2"/>
  <c r="F167" i="2"/>
  <c r="X170" i="1"/>
  <c r="O138" i="1"/>
  <c r="T138" i="1" s="1"/>
  <c r="U138" i="1" s="1"/>
  <c r="AD138" i="1" s="1"/>
  <c r="AH138" i="1" s="1"/>
  <c r="Z138" i="1"/>
  <c r="N135" i="2" s="1"/>
  <c r="Z190" i="1"/>
  <c r="N187" i="2" s="1"/>
  <c r="R187" i="2"/>
  <c r="F187" i="2"/>
  <c r="F13" i="2"/>
  <c r="Y16" i="1"/>
  <c r="L13" i="2" s="1"/>
  <c r="O149" i="1"/>
  <c r="R146" i="2"/>
  <c r="X332" i="1"/>
  <c r="R329" i="2"/>
  <c r="F329" i="2"/>
  <c r="Z332" i="1"/>
  <c r="N329" i="2" s="1"/>
  <c r="Y116" i="1"/>
  <c r="L113" i="2" s="1"/>
  <c r="X116" i="1"/>
  <c r="Z123" i="1"/>
  <c r="N120" i="2" s="1"/>
  <c r="O123" i="1"/>
  <c r="H120" i="2" s="1"/>
  <c r="R120" i="2"/>
  <c r="X123" i="1"/>
  <c r="Y123" i="1"/>
  <c r="L120" i="2" s="1"/>
  <c r="F120" i="2"/>
  <c r="Y224" i="1"/>
  <c r="L221" i="2" s="1"/>
  <c r="Z224" i="1"/>
  <c r="N221" i="2" s="1"/>
  <c r="O224" i="1"/>
  <c r="H221" i="2" s="1"/>
  <c r="F221" i="2"/>
  <c r="X224" i="1"/>
  <c r="Z305" i="1"/>
  <c r="N302" i="2" s="1"/>
  <c r="R302" i="2"/>
  <c r="Y305" i="1"/>
  <c r="L302" i="2" s="1"/>
  <c r="Y244" i="1"/>
  <c r="L241" i="2" s="1"/>
  <c r="R241" i="2"/>
  <c r="X244" i="1"/>
  <c r="X14" i="1"/>
  <c r="O14" i="1"/>
  <c r="H11" i="2" s="1"/>
  <c r="X142" i="1"/>
  <c r="O142" i="1"/>
  <c r="H139" i="2" s="1"/>
  <c r="F110" i="2"/>
  <c r="X113" i="1"/>
  <c r="R321" i="2"/>
  <c r="F321" i="2"/>
  <c r="X324" i="1"/>
  <c r="Z28" i="1"/>
  <c r="N25" i="2" s="1"/>
  <c r="R25" i="2"/>
  <c r="O28" i="1"/>
  <c r="H25" i="2" s="1"/>
  <c r="X92" i="1"/>
  <c r="O92" i="1"/>
  <c r="T92" i="1" s="1"/>
  <c r="U92" i="1" s="1"/>
  <c r="AD92" i="1" s="1"/>
  <c r="AH92" i="1" s="1"/>
  <c r="O304" i="1"/>
  <c r="H301" i="2" s="1"/>
  <c r="Y304" i="1"/>
  <c r="L301" i="2" s="1"/>
  <c r="F301" i="2"/>
  <c r="Z232" i="1"/>
  <c r="N229" i="2" s="1"/>
  <c r="O232" i="1"/>
  <c r="T232" i="1" s="1"/>
  <c r="U232" i="1" s="1"/>
  <c r="AD232" i="1" s="1"/>
  <c r="AH232" i="1" s="1"/>
  <c r="X232" i="1"/>
  <c r="F229" i="2"/>
  <c r="Y232" i="1"/>
  <c r="L229" i="2" s="1"/>
  <c r="Z150" i="1"/>
  <c r="N147" i="2" s="1"/>
  <c r="R147" i="2"/>
  <c r="Y268" i="1"/>
  <c r="L265" i="2" s="1"/>
  <c r="F265" i="2"/>
  <c r="F215" i="2"/>
  <c r="Y218" i="1"/>
  <c r="L215" i="2" s="1"/>
  <c r="Z189" i="1"/>
  <c r="N186" i="2" s="1"/>
  <c r="X189" i="1"/>
  <c r="O189" i="1"/>
  <c r="H186" i="2" s="1"/>
  <c r="Y189" i="1"/>
  <c r="L186" i="2" s="1"/>
  <c r="R186" i="2"/>
  <c r="Z96" i="1"/>
  <c r="N93" i="2" s="1"/>
  <c r="F93" i="2"/>
  <c r="Y96" i="1"/>
  <c r="L93" i="2" s="1"/>
  <c r="O237" i="1"/>
  <c r="X237" i="1"/>
  <c r="X49" i="1"/>
  <c r="Z49" i="1"/>
  <c r="N46" i="2" s="1"/>
  <c r="Y49" i="1"/>
  <c r="L46" i="2" s="1"/>
  <c r="O49" i="1"/>
  <c r="H46" i="2" s="1"/>
  <c r="X17" i="1"/>
  <c r="F14" i="2"/>
  <c r="O17" i="1"/>
  <c r="H14" i="2" s="1"/>
  <c r="O53" i="1"/>
  <c r="H50" i="2" s="1"/>
  <c r="Y53" i="1"/>
  <c r="L50" i="2" s="1"/>
  <c r="Y121" i="1"/>
  <c r="L118" i="2" s="1"/>
  <c r="Z121" i="1"/>
  <c r="N118" i="2" s="1"/>
  <c r="F202" i="2"/>
  <c r="Z205" i="1"/>
  <c r="N202" i="2" s="1"/>
  <c r="Z283" i="1"/>
  <c r="N280" i="2" s="1"/>
  <c r="X283" i="1"/>
  <c r="R280" i="2"/>
  <c r="X107" i="1"/>
  <c r="Z107" i="1"/>
  <c r="N104" i="2" s="1"/>
  <c r="R104" i="2"/>
  <c r="F191" i="2"/>
  <c r="X194" i="1"/>
  <c r="Y194" i="1"/>
  <c r="L191" i="2" s="1"/>
  <c r="O111" i="1"/>
  <c r="H108" i="2" s="1"/>
  <c r="Z111" i="1"/>
  <c r="N108" i="2" s="1"/>
  <c r="R108" i="2"/>
  <c r="F108" i="2"/>
  <c r="Y111" i="1"/>
  <c r="L108" i="2" s="1"/>
  <c r="Y197" i="1"/>
  <c r="L194" i="2" s="1"/>
  <c r="F194" i="2"/>
  <c r="F278" i="2"/>
  <c r="Y281" i="1"/>
  <c r="L278" i="2" s="1"/>
  <c r="Y75" i="1"/>
  <c r="L72" i="2" s="1"/>
  <c r="O75" i="1"/>
  <c r="H72" i="2" s="1"/>
  <c r="F72" i="2"/>
  <c r="X266" i="1"/>
  <c r="F263" i="2"/>
  <c r="R263" i="2"/>
  <c r="Y266" i="1"/>
  <c r="L263" i="2" s="1"/>
  <c r="X119" i="1"/>
  <c r="Z119" i="1"/>
  <c r="N116" i="2" s="1"/>
  <c r="Y119" i="1"/>
  <c r="L116" i="2" s="1"/>
  <c r="X137" i="1"/>
  <c r="F134" i="2"/>
  <c r="Y184" i="1"/>
  <c r="L181" i="2" s="1"/>
  <c r="Z184" i="1"/>
  <c r="N181" i="2" s="1"/>
  <c r="F181" i="2"/>
  <c r="Y85" i="1"/>
  <c r="L82" i="2" s="1"/>
  <c r="Z85" i="1"/>
  <c r="N82" i="2" s="1"/>
  <c r="O85" i="1"/>
  <c r="Z23" i="1"/>
  <c r="N20" i="2" s="1"/>
  <c r="F20" i="2"/>
  <c r="F156" i="2"/>
  <c r="Y159" i="1"/>
  <c r="L156" i="2" s="1"/>
  <c r="Z95" i="1"/>
  <c r="N92" i="2" s="1"/>
  <c r="O95" i="1"/>
  <c r="H92" i="2" s="1"/>
  <c r="F92" i="2"/>
  <c r="Z174" i="1"/>
  <c r="N171" i="2" s="1"/>
  <c r="F58" i="2"/>
  <c r="X159" i="1"/>
  <c r="Y95" i="1"/>
  <c r="L92" i="2" s="1"/>
  <c r="Z120" i="1"/>
  <c r="N117" i="2" s="1"/>
  <c r="O120" i="1"/>
  <c r="T120" i="1" s="1"/>
  <c r="U120" i="1" s="1"/>
  <c r="AD120" i="1" s="1"/>
  <c r="AH120" i="1" s="1"/>
  <c r="Z264" i="1"/>
  <c r="N261" i="2" s="1"/>
  <c r="Y264" i="1"/>
  <c r="L261" i="2" s="1"/>
  <c r="Y171" i="1"/>
  <c r="L168" i="2" s="1"/>
  <c r="X171" i="1"/>
  <c r="F168" i="2"/>
  <c r="O171" i="1"/>
  <c r="T171" i="1" s="1"/>
  <c r="U171" i="1" s="1"/>
  <c r="AD171" i="1" s="1"/>
  <c r="AH171" i="1" s="1"/>
  <c r="F200" i="2"/>
  <c r="Y203" i="1"/>
  <c r="L200" i="2" s="1"/>
  <c r="Z30" i="1"/>
  <c r="N27" i="2" s="1"/>
  <c r="X30" i="1"/>
  <c r="Z249" i="1"/>
  <c r="N246" i="2" s="1"/>
  <c r="O249" i="1"/>
  <c r="H246" i="2" s="1"/>
  <c r="Y63" i="1"/>
  <c r="L60" i="2" s="1"/>
  <c r="X63" i="1"/>
  <c r="O63" i="1"/>
  <c r="T63" i="1" s="1"/>
  <c r="U63" i="1" s="1"/>
  <c r="AD63" i="1" s="1"/>
  <c r="AH63" i="1" s="1"/>
  <c r="F162" i="2"/>
  <c r="X165" i="1"/>
  <c r="X265" i="1"/>
  <c r="Z265" i="1"/>
  <c r="N262" i="2" s="1"/>
  <c r="F262" i="2"/>
  <c r="F233" i="2"/>
  <c r="O236" i="1"/>
  <c r="H233" i="2" s="1"/>
  <c r="Y329" i="1"/>
  <c r="L326" i="2" s="1"/>
  <c r="F326" i="2"/>
  <c r="Z329" i="1"/>
  <c r="N326" i="2" s="1"/>
  <c r="O50" i="1"/>
  <c r="H47" i="2" s="1"/>
  <c r="Y50" i="1"/>
  <c r="L47" i="2" s="1"/>
  <c r="O248" i="1"/>
  <c r="F245" i="2"/>
  <c r="X248" i="1"/>
  <c r="F323" i="2"/>
  <c r="O326" i="1"/>
  <c r="T326" i="1" s="1"/>
  <c r="U326" i="1" s="1"/>
  <c r="AD326" i="1" s="1"/>
  <c r="AH326" i="1" s="1"/>
  <c r="Y326" i="1"/>
  <c r="L323" i="2" s="1"/>
  <c r="X326" i="1"/>
  <c r="O137" i="1"/>
  <c r="H134" i="2" s="1"/>
  <c r="X85" i="1"/>
  <c r="Y247" i="1"/>
  <c r="L244" i="2" s="1"/>
  <c r="O128" i="1"/>
  <c r="Y72" i="1"/>
  <c r="L69" i="2" s="1"/>
  <c r="O72" i="1"/>
  <c r="T72" i="1" s="1"/>
  <c r="U72" i="1" s="1"/>
  <c r="AD72" i="1" s="1"/>
  <c r="AH72" i="1" s="1"/>
  <c r="F176" i="2"/>
  <c r="Y192" i="1"/>
  <c r="L189" i="2" s="1"/>
  <c r="Z266" i="1"/>
  <c r="N263" i="2" s="1"/>
  <c r="O312" i="1"/>
  <c r="T312" i="1" s="1"/>
  <c r="U312" i="1" s="1"/>
  <c r="AD312" i="1" s="1"/>
  <c r="AH312" i="1" s="1"/>
  <c r="F171" i="2"/>
  <c r="Z217" i="1"/>
  <c r="N214" i="2" s="1"/>
  <c r="Z323" i="1"/>
  <c r="N320" i="2" s="1"/>
  <c r="O48" i="1"/>
  <c r="H45" i="2" s="1"/>
  <c r="F46" i="2"/>
  <c r="X50" i="1"/>
  <c r="Z248" i="1"/>
  <c r="N245" i="2" s="1"/>
  <c r="X35" i="1"/>
  <c r="X87" i="1"/>
  <c r="Y137" i="1"/>
  <c r="L134" i="2" s="1"/>
  <c r="O332" i="1"/>
  <c r="T332" i="1" s="1"/>
  <c r="U332" i="1" s="1"/>
  <c r="AD332" i="1" s="1"/>
  <c r="AH332" i="1" s="1"/>
  <c r="X192" i="1"/>
  <c r="Y174" i="1"/>
  <c r="L171" i="2" s="1"/>
  <c r="O217" i="1"/>
  <c r="T217" i="1" s="1"/>
  <c r="U217" i="1" s="1"/>
  <c r="AD217" i="1" s="1"/>
  <c r="AH217" i="1" s="1"/>
  <c r="O323" i="1"/>
  <c r="H320" i="2" s="1"/>
  <c r="Z48" i="1"/>
  <c r="N45" i="2" s="1"/>
  <c r="F105" i="2"/>
  <c r="F32" i="2"/>
  <c r="F186" i="2"/>
  <c r="Y87" i="1"/>
  <c r="L84" i="2" s="1"/>
  <c r="Z236" i="1"/>
  <c r="N233" i="2" s="1"/>
  <c r="Y309" i="1"/>
  <c r="L306" i="2" s="1"/>
  <c r="O96" i="1"/>
  <c r="T96" i="1" s="1"/>
  <c r="U96" i="1" s="1"/>
  <c r="AD96" i="1" s="1"/>
  <c r="AH96" i="1" s="1"/>
  <c r="F82" i="2"/>
  <c r="O37" i="1"/>
  <c r="H34" i="2" s="1"/>
  <c r="Y37" i="1"/>
  <c r="L34" i="2" s="1"/>
  <c r="Y332" i="1"/>
  <c r="L329" i="2" s="1"/>
  <c r="F308" i="2"/>
  <c r="O192" i="1"/>
  <c r="T192" i="1" s="1"/>
  <c r="U192" i="1" s="1"/>
  <c r="AD192" i="1" s="1"/>
  <c r="AH192" i="1" s="1"/>
  <c r="O324" i="1"/>
  <c r="H321" i="2" s="1"/>
  <c r="Z312" i="1"/>
  <c r="N309" i="2" s="1"/>
  <c r="R229" i="2"/>
  <c r="F312" i="2"/>
  <c r="X218" i="1"/>
  <c r="X64" i="1"/>
  <c r="Z64" i="1"/>
  <c r="N61" i="2" s="1"/>
  <c r="Y279" i="1"/>
  <c r="L276" i="2" s="1"/>
  <c r="X149" i="1"/>
  <c r="F209" i="2"/>
  <c r="O212" i="1"/>
  <c r="H209" i="2" s="1"/>
  <c r="R209" i="2"/>
  <c r="Y212" i="1"/>
  <c r="L209" i="2" s="1"/>
  <c r="Y25" i="1"/>
  <c r="L22" i="2" s="1"/>
  <c r="Y242" i="1"/>
  <c r="L239" i="2" s="1"/>
  <c r="Z242" i="1"/>
  <c r="N239" i="2" s="1"/>
  <c r="F250" i="2"/>
  <c r="O253" i="1"/>
  <c r="H250" i="2" s="1"/>
  <c r="Z212" i="1"/>
  <c r="N209" i="2" s="1"/>
  <c r="Z25" i="1"/>
  <c r="N22" i="2" s="1"/>
  <c r="Z53" i="1"/>
  <c r="N50" i="2" s="1"/>
  <c r="X99" i="1"/>
  <c r="Y79" i="1"/>
  <c r="L76" i="2" s="1"/>
  <c r="Z79" i="1"/>
  <c r="N76" i="2" s="1"/>
  <c r="O194" i="1"/>
  <c r="H191" i="2" s="1"/>
  <c r="X53" i="1"/>
  <c r="Z247" i="1"/>
  <c r="N244" i="2" s="1"/>
  <c r="O247" i="1"/>
  <c r="X323" i="1"/>
  <c r="X205" i="1"/>
  <c r="X229" i="1"/>
  <c r="Z192" i="1"/>
  <c r="N189" i="2" s="1"/>
  <c r="Y324" i="1"/>
  <c r="L321" i="2" s="1"/>
  <c r="Y312" i="1"/>
  <c r="L309" i="2" s="1"/>
  <c r="R246" i="2"/>
  <c r="X10" i="1"/>
  <c r="F118" i="2"/>
  <c r="O281" i="1"/>
  <c r="Z279" i="1"/>
  <c r="N276" i="2" s="1"/>
  <c r="O279" i="1"/>
  <c r="T279" i="1" s="1"/>
  <c r="U279" i="1" s="1"/>
  <c r="AD279" i="1" s="1"/>
  <c r="AH279" i="1" s="1"/>
  <c r="F276" i="2"/>
  <c r="O25" i="1"/>
  <c r="H22" i="2" s="1"/>
  <c r="Z275" i="1"/>
  <c r="N272" i="2" s="1"/>
  <c r="F266" i="2"/>
  <c r="R266" i="2"/>
  <c r="Y124" i="1"/>
  <c r="L121" i="2" s="1"/>
  <c r="O164" i="1"/>
  <c r="H161" i="2" s="1"/>
  <c r="Z164" i="1"/>
  <c r="N161" i="2" s="1"/>
  <c r="Y22" i="1"/>
  <c r="L19" i="2" s="1"/>
  <c r="O22" i="1"/>
  <c r="T22" i="1" s="1"/>
  <c r="U22" i="1" s="1"/>
  <c r="AD22" i="1" s="1"/>
  <c r="AH22" i="1" s="1"/>
  <c r="X22" i="1"/>
  <c r="Z227" i="1"/>
  <c r="N224" i="2" s="1"/>
  <c r="Y97" i="1"/>
  <c r="L94" i="2" s="1"/>
  <c r="Z196" i="1"/>
  <c r="N193" i="2" s="1"/>
  <c r="X196" i="1"/>
  <c r="R202" i="2"/>
  <c r="X108" i="1"/>
  <c r="O108" i="1"/>
  <c r="T108" i="1" s="1"/>
  <c r="U108" i="1" s="1"/>
  <c r="AD108" i="1" s="1"/>
  <c r="AH108" i="1" s="1"/>
  <c r="Y205" i="1"/>
  <c r="L202" i="2" s="1"/>
  <c r="O266" i="1"/>
  <c r="H263" i="2" s="1"/>
  <c r="R46" i="2"/>
  <c r="O23" i="1"/>
  <c r="T23" i="1" s="1"/>
  <c r="U23" i="1" s="1"/>
  <c r="AD23" i="1" s="1"/>
  <c r="AH23" i="1" s="1"/>
  <c r="R82" i="2"/>
  <c r="F213" i="2"/>
  <c r="R213" i="2"/>
  <c r="Y216" i="1"/>
  <c r="L213" i="2" s="1"/>
  <c r="Y142" i="1"/>
  <c r="L139" i="2" s="1"/>
  <c r="Z113" i="1"/>
  <c r="N110" i="2" s="1"/>
  <c r="Z318" i="1"/>
  <c r="N315" i="2" s="1"/>
  <c r="O205" i="1"/>
  <c r="H202" i="2" s="1"/>
  <c r="X311" i="1"/>
  <c r="X111" i="1"/>
  <c r="O329" i="1"/>
  <c r="T329" i="1" s="1"/>
  <c r="U329" i="1" s="1"/>
  <c r="AD329" i="1" s="1"/>
  <c r="AH329" i="1" s="1"/>
  <c r="X312" i="1"/>
  <c r="Y249" i="1"/>
  <c r="L246" i="2" s="1"/>
  <c r="F76" i="2"/>
  <c r="Y108" i="1"/>
  <c r="L105" i="2" s="1"/>
  <c r="O135" i="1"/>
  <c r="H132" i="2" s="1"/>
  <c r="Z35" i="1"/>
  <c r="N32" i="2" s="1"/>
  <c r="Z137" i="1"/>
  <c r="N134" i="2" s="1"/>
  <c r="R113" i="2"/>
  <c r="Y283" i="1"/>
  <c r="L280" i="2" s="1"/>
  <c r="X186" i="1"/>
  <c r="F163" i="2"/>
  <c r="Y128" i="1"/>
  <c r="L125" i="2" s="1"/>
  <c r="O265" i="1"/>
  <c r="H262" i="2" s="1"/>
  <c r="F19" i="2"/>
  <c r="Z105" i="1"/>
  <c r="N102" i="2" s="1"/>
  <c r="X286" i="1"/>
  <c r="Y43" i="1"/>
  <c r="L40" i="2" s="1"/>
  <c r="F64" i="2"/>
  <c r="F138" i="2"/>
  <c r="Z167" i="1"/>
  <c r="N164" i="2" s="1"/>
  <c r="X325" i="1"/>
  <c r="F178" i="2"/>
  <c r="X201" i="1"/>
  <c r="X276" i="1"/>
  <c r="Y141" i="1"/>
  <c r="L138" i="2" s="1"/>
  <c r="O153" i="1"/>
  <c r="H150" i="2" s="1"/>
  <c r="R249" i="2"/>
  <c r="F219" i="2"/>
  <c r="X68" i="1"/>
  <c r="F256" i="2"/>
  <c r="Z299" i="1"/>
  <c r="N296" i="2" s="1"/>
  <c r="Z94" i="1"/>
  <c r="N91" i="2" s="1"/>
  <c r="Y231" i="1"/>
  <c r="L228" i="2" s="1"/>
  <c r="O82" i="1"/>
  <c r="Z31" i="1"/>
  <c r="N28" i="2" s="1"/>
  <c r="Z325" i="1"/>
  <c r="N322" i="2" s="1"/>
  <c r="F111" i="2"/>
  <c r="Y298" i="1"/>
  <c r="L295" i="2" s="1"/>
  <c r="F150" i="2"/>
  <c r="Y252" i="1"/>
  <c r="L249" i="2" s="1"/>
  <c r="Y167" i="1"/>
  <c r="L164" i="2" s="1"/>
  <c r="Y68" i="1"/>
  <c r="L65" i="2" s="1"/>
  <c r="Y259" i="1"/>
  <c r="L256" i="2" s="1"/>
  <c r="O214" i="1"/>
  <c r="H211" i="2" s="1"/>
  <c r="X273" i="1"/>
  <c r="X162" i="1"/>
  <c r="Z82" i="1"/>
  <c r="N79" i="2" s="1"/>
  <c r="Z292" i="1"/>
  <c r="N289" i="2" s="1"/>
  <c r="Y31" i="1"/>
  <c r="L28" i="2" s="1"/>
  <c r="Y67" i="1"/>
  <c r="L64" i="2" s="1"/>
  <c r="X66" i="1"/>
  <c r="O210" i="1"/>
  <c r="H207" i="2" s="1"/>
  <c r="X221" i="1"/>
  <c r="F218" i="2"/>
  <c r="Y181" i="1"/>
  <c r="L178" i="2" s="1"/>
  <c r="X94" i="1"/>
  <c r="F274" i="2"/>
  <c r="X146" i="1"/>
  <c r="O244" i="1"/>
  <c r="H241" i="2" s="1"/>
  <c r="Y83" i="1"/>
  <c r="L80" i="2" s="1"/>
  <c r="Y135" i="1"/>
  <c r="L132" i="2" s="1"/>
  <c r="Y146" i="1"/>
  <c r="L143" i="2" s="1"/>
  <c r="Z253" i="1"/>
  <c r="N250" i="2" s="1"/>
  <c r="O218" i="1"/>
  <c r="H215" i="2" s="1"/>
  <c r="Y14" i="1"/>
  <c r="L11" i="2" s="1"/>
  <c r="O204" i="1"/>
  <c r="X128" i="1"/>
  <c r="F195" i="2"/>
  <c r="X198" i="1"/>
  <c r="X216" i="1"/>
  <c r="O277" i="1"/>
  <c r="H274" i="2" s="1"/>
  <c r="F155" i="2"/>
  <c r="F69" i="2"/>
  <c r="X72" i="1"/>
  <c r="O116" i="1"/>
  <c r="H113" i="2" s="1"/>
  <c r="F143" i="2"/>
  <c r="O57" i="1"/>
  <c r="H54" i="2" s="1"/>
  <c r="X34" i="1"/>
  <c r="O315" i="1"/>
  <c r="H312" i="2" s="1"/>
  <c r="Z315" i="1"/>
  <c r="N312" i="2" s="1"/>
  <c r="X318" i="1"/>
  <c r="Z295" i="1"/>
  <c r="N292" i="2" s="1"/>
  <c r="Z268" i="1"/>
  <c r="N265" i="2" s="1"/>
  <c r="O283" i="1"/>
  <c r="R215" i="2"/>
  <c r="O179" i="1"/>
  <c r="X227" i="1"/>
  <c r="F170" i="2"/>
  <c r="Z218" i="1"/>
  <c r="N215" i="2" s="1"/>
  <c r="F189" i="2"/>
  <c r="Z216" i="1"/>
  <c r="N213" i="2" s="1"/>
  <c r="Y315" i="1"/>
  <c r="L312" i="2" s="1"/>
  <c r="X277" i="1"/>
  <c r="Z57" i="1"/>
  <c r="N54" i="2" s="1"/>
  <c r="F113" i="2"/>
  <c r="Z158" i="1"/>
  <c r="N155" i="2" s="1"/>
  <c r="X135" i="1"/>
  <c r="Y143" i="1"/>
  <c r="L140" i="2" s="1"/>
  <c r="F104" i="2"/>
  <c r="X268" i="1"/>
  <c r="X184" i="1"/>
  <c r="R163" i="2"/>
  <c r="Y186" i="1"/>
  <c r="L183" i="2" s="1"/>
  <c r="R200" i="2"/>
  <c r="Z203" i="1"/>
  <c r="N200" i="2" s="1"/>
  <c r="O119" i="1"/>
  <c r="H116" i="2" s="1"/>
  <c r="Y64" i="1"/>
  <c r="L61" i="2" s="1"/>
  <c r="F124" i="2"/>
  <c r="X173" i="1"/>
  <c r="F125" i="2"/>
  <c r="O254" i="1"/>
  <c r="O64" i="1"/>
  <c r="F201" i="2"/>
  <c r="O259" i="1"/>
  <c r="T259" i="1" s="1"/>
  <c r="U259" i="1" s="1"/>
  <c r="AD259" i="1" s="1"/>
  <c r="AH259" i="1" s="1"/>
  <c r="Z33" i="1"/>
  <c r="N30" i="2" s="1"/>
  <c r="F54" i="2"/>
  <c r="Y113" i="1"/>
  <c r="L110" i="2" s="1"/>
  <c r="Y176" i="1"/>
  <c r="L173" i="2" s="1"/>
  <c r="X25" i="1"/>
  <c r="O146" i="1"/>
  <c r="T146" i="1" s="1"/>
  <c r="U146" i="1" s="1"/>
  <c r="AD146" i="1" s="1"/>
  <c r="AH146" i="1" s="1"/>
  <c r="Y275" i="1"/>
  <c r="L272" i="2" s="1"/>
  <c r="X39" i="1"/>
  <c r="O107" i="1"/>
  <c r="H104" i="2" s="1"/>
  <c r="Z72" i="1"/>
  <c r="N69" i="2" s="1"/>
  <c r="Z116" i="1"/>
  <c r="N113" i="2" s="1"/>
  <c r="O159" i="1"/>
  <c r="T159" i="1" s="1"/>
  <c r="U159" i="1" s="1"/>
  <c r="AD159" i="1" s="1"/>
  <c r="AH159" i="1" s="1"/>
  <c r="R69" i="2"/>
  <c r="X23" i="1"/>
  <c r="Y23" i="1"/>
  <c r="L20" i="2" s="1"/>
  <c r="Y250" i="1"/>
  <c r="L247" i="2" s="1"/>
  <c r="X203" i="1"/>
  <c r="X275" i="1"/>
  <c r="O173" i="1"/>
  <c r="T173" i="1" s="1"/>
  <c r="U173" i="1" s="1"/>
  <c r="AD173" i="1" s="1"/>
  <c r="AH173" i="1" s="1"/>
  <c r="Z181" i="1"/>
  <c r="N178" i="2" s="1"/>
  <c r="Y327" i="1"/>
  <c r="L324" i="2" s="1"/>
  <c r="O227" i="1"/>
  <c r="X150" i="1"/>
  <c r="O166" i="1"/>
  <c r="T166" i="1" s="1"/>
  <c r="U166" i="1" s="1"/>
  <c r="AD166" i="1" s="1"/>
  <c r="AH166" i="1" s="1"/>
  <c r="X31" i="1"/>
  <c r="O276" i="1"/>
  <c r="X70" i="1"/>
  <c r="Z198" i="1"/>
  <c r="N195" i="2" s="1"/>
  <c r="R134" i="2"/>
  <c r="Z330" i="1"/>
  <c r="N327" i="2" s="1"/>
  <c r="O24" i="1"/>
  <c r="H21" i="2" s="1"/>
  <c r="X158" i="1"/>
  <c r="O186" i="1"/>
  <c r="Y173" i="1"/>
  <c r="L170" i="2" s="1"/>
  <c r="F61" i="2"/>
  <c r="Z149" i="1"/>
  <c r="N146" i="2" s="1"/>
  <c r="Y198" i="1"/>
  <c r="L195" i="2" s="1"/>
  <c r="O219" i="1"/>
  <c r="H216" i="2" s="1"/>
  <c r="X305" i="1"/>
  <c r="F11" i="2"/>
  <c r="Y158" i="1"/>
  <c r="L155" i="2" s="1"/>
  <c r="X83" i="1"/>
  <c r="F80" i="2"/>
  <c r="X253" i="1"/>
  <c r="O150" i="1"/>
  <c r="Y157" i="1"/>
  <c r="L154" i="2" s="1"/>
  <c r="Z157" i="1"/>
  <c r="N154" i="2" s="1"/>
  <c r="O216" i="1"/>
  <c r="H213" i="2" s="1"/>
  <c r="Z324" i="1"/>
  <c r="N321" i="2" s="1"/>
  <c r="F216" i="2"/>
  <c r="O305" i="1"/>
  <c r="H302" i="2" s="1"/>
  <c r="X212" i="1"/>
  <c r="O174" i="1"/>
  <c r="H171" i="2" s="1"/>
  <c r="Y26" i="1"/>
  <c r="L23" i="2" s="1"/>
  <c r="Y323" i="1"/>
  <c r="L320" i="2" s="1"/>
  <c r="X124" i="1"/>
  <c r="Y238" i="1"/>
  <c r="L235" i="2" s="1"/>
  <c r="F283" i="2"/>
  <c r="Y107" i="1"/>
  <c r="L104" i="2" s="1"/>
  <c r="Z132" i="1"/>
  <c r="N129" i="2" s="1"/>
  <c r="Z286" i="1"/>
  <c r="N283" i="2" s="1"/>
  <c r="R273" i="2"/>
  <c r="F212" i="2"/>
  <c r="Y325" i="1"/>
  <c r="L322" i="2" s="1"/>
  <c r="Z83" i="1"/>
  <c r="N80" i="2" s="1"/>
  <c r="R265" i="2"/>
  <c r="O221" i="1"/>
  <c r="T221" i="1" s="1"/>
  <c r="U221" i="1" s="1"/>
  <c r="AD221" i="1" s="1"/>
  <c r="AH221" i="1" s="1"/>
  <c r="Y299" i="1"/>
  <c r="L296" i="2" s="1"/>
  <c r="F65" i="2"/>
  <c r="O203" i="1"/>
  <c r="H200" i="2" s="1"/>
  <c r="O327" i="1"/>
  <c r="T327" i="1" s="1"/>
  <c r="U327" i="1" s="1"/>
  <c r="AD327" i="1" s="1"/>
  <c r="AH327" i="1" s="1"/>
  <c r="O296" i="1"/>
  <c r="Y201" i="1"/>
  <c r="L198" i="2" s="1"/>
  <c r="X166" i="1"/>
  <c r="F234" i="2"/>
  <c r="O268" i="1"/>
  <c r="T268" i="1" s="1"/>
  <c r="U268" i="1" s="1"/>
  <c r="AD268" i="1" s="1"/>
  <c r="AH268" i="1" s="1"/>
  <c r="Z84" i="1"/>
  <c r="N81" i="2" s="1"/>
  <c r="Y149" i="1"/>
  <c r="L146" i="2" s="1"/>
  <c r="Z204" i="1"/>
  <c r="N201" i="2" s="1"/>
  <c r="Z179" i="1"/>
  <c r="N176" i="2" s="1"/>
  <c r="R181" i="2"/>
  <c r="F42" i="2"/>
  <c r="F302" i="2"/>
  <c r="Z77" i="1"/>
  <c r="N74" i="2" s="1"/>
  <c r="Y277" i="1"/>
  <c r="L274" i="2" s="1"/>
  <c r="Y57" i="1"/>
  <c r="L54" i="2" s="1"/>
  <c r="F280" i="2"/>
  <c r="F146" i="2"/>
  <c r="F315" i="2"/>
  <c r="O183" i="1"/>
  <c r="T183" i="1" s="1"/>
  <c r="U183" i="1" s="1"/>
  <c r="AD183" i="1" s="1"/>
  <c r="AH183" i="1" s="1"/>
  <c r="O184" i="1"/>
  <c r="H181" i="2" s="1"/>
  <c r="O318" i="1"/>
  <c r="H315" i="2" s="1"/>
  <c r="Y150" i="1"/>
  <c r="L147" i="2" s="1"/>
  <c r="R61" i="2"/>
  <c r="Y296" i="1"/>
  <c r="L293" i="2" s="1"/>
  <c r="Z128" i="1"/>
  <c r="N125" i="2" s="1"/>
  <c r="Y179" i="1"/>
  <c r="L176" i="2" s="1"/>
  <c r="F147" i="2"/>
  <c r="Y180" i="1"/>
  <c r="L177" i="2" s="1"/>
  <c r="Z180" i="1"/>
  <c r="N177" i="2" s="1"/>
  <c r="O180" i="1"/>
  <c r="H177" i="2" s="1"/>
  <c r="X180" i="1"/>
  <c r="O245" i="1"/>
  <c r="X245" i="1"/>
  <c r="Y245" i="1"/>
  <c r="L242" i="2" s="1"/>
  <c r="Z290" i="1"/>
  <c r="N287" i="2" s="1"/>
  <c r="O290" i="1"/>
  <c r="T290" i="1" s="1"/>
  <c r="U290" i="1" s="1"/>
  <c r="AD290" i="1" s="1"/>
  <c r="AH290" i="1" s="1"/>
  <c r="Y290" i="1"/>
  <c r="L287" i="2" s="1"/>
  <c r="Y195" i="1"/>
  <c r="L192" i="2" s="1"/>
  <c r="Z195" i="1"/>
  <c r="N192" i="2" s="1"/>
  <c r="O195" i="1"/>
  <c r="X11" i="1"/>
  <c r="Z11" i="1"/>
  <c r="N8" i="2" s="1"/>
  <c r="Z129" i="1"/>
  <c r="N126" i="2" s="1"/>
  <c r="X129" i="1"/>
  <c r="Y129" i="1"/>
  <c r="L126" i="2" s="1"/>
  <c r="R253" i="2"/>
  <c r="O256" i="1"/>
  <c r="H253" i="2" s="1"/>
  <c r="X256" i="1"/>
  <c r="F253" i="2"/>
  <c r="Y303" i="1"/>
  <c r="L300" i="2" s="1"/>
  <c r="F300" i="2"/>
  <c r="Z303" i="1"/>
  <c r="N300" i="2" s="1"/>
  <c r="Z263" i="1"/>
  <c r="N260" i="2" s="1"/>
  <c r="O263" i="1"/>
  <c r="H260" i="2" s="1"/>
  <c r="Y263" i="1"/>
  <c r="L260" i="2" s="1"/>
  <c r="X263" i="1"/>
  <c r="Z271" i="1"/>
  <c r="N268" i="2" s="1"/>
  <c r="R268" i="2"/>
  <c r="O271" i="1"/>
  <c r="X271" i="1"/>
  <c r="Y271" i="1"/>
  <c r="L268" i="2" s="1"/>
  <c r="F258" i="2"/>
  <c r="X261" i="1"/>
  <c r="F100" i="2"/>
  <c r="X206" i="1"/>
  <c r="X304" i="1"/>
  <c r="R300" i="2"/>
  <c r="X220" i="1"/>
  <c r="F74" i="2"/>
  <c r="F114" i="2"/>
  <c r="Z261" i="1"/>
  <c r="N258" i="2" s="1"/>
  <c r="X226" i="1"/>
  <c r="O226" i="1"/>
  <c r="H223" i="2" s="1"/>
  <c r="R282" i="2"/>
  <c r="Z285" i="1"/>
  <c r="N282" i="2" s="1"/>
  <c r="O285" i="1"/>
  <c r="X285" i="1"/>
  <c r="Y170" i="1"/>
  <c r="L167" i="2" s="1"/>
  <c r="Y138" i="1"/>
  <c r="L135" i="2" s="1"/>
  <c r="R135" i="2"/>
  <c r="X138" i="1"/>
  <c r="F135" i="2"/>
  <c r="X246" i="1"/>
  <c r="Z246" i="1"/>
  <c r="N243" i="2" s="1"/>
  <c r="Y246" i="1"/>
  <c r="L243" i="2" s="1"/>
  <c r="Y314" i="1"/>
  <c r="L311" i="2" s="1"/>
  <c r="Z314" i="1"/>
  <c r="N311" i="2" s="1"/>
  <c r="Z130" i="1"/>
  <c r="N127" i="2" s="1"/>
  <c r="Y130" i="1"/>
  <c r="L127" i="2" s="1"/>
  <c r="Z46" i="1"/>
  <c r="N43" i="2" s="1"/>
  <c r="O46" i="1"/>
  <c r="F145" i="2"/>
  <c r="Z148" i="1"/>
  <c r="N145" i="2" s="1"/>
  <c r="X148" i="1"/>
  <c r="Z206" i="1"/>
  <c r="N203" i="2" s="1"/>
  <c r="Z304" i="1"/>
  <c r="N301" i="2" s="1"/>
  <c r="X303" i="1"/>
  <c r="O220" i="1"/>
  <c r="H217" i="2" s="1"/>
  <c r="Y77" i="1"/>
  <c r="L74" i="2" s="1"/>
  <c r="O306" i="1"/>
  <c r="H303" i="2" s="1"/>
  <c r="F288" i="2"/>
  <c r="Z291" i="1"/>
  <c r="N288" i="2" s="1"/>
  <c r="F314" i="2"/>
  <c r="X46" i="1"/>
  <c r="R144" i="2"/>
  <c r="Z147" i="1"/>
  <c r="N144" i="2" s="1"/>
  <c r="O147" i="1"/>
  <c r="H144" i="2" s="1"/>
  <c r="X147" i="1"/>
  <c r="O229" i="1"/>
  <c r="H226" i="2" s="1"/>
  <c r="F226" i="2"/>
  <c r="Z18" i="1"/>
  <c r="N15" i="2" s="1"/>
  <c r="X18" i="1"/>
  <c r="Y18" i="1"/>
  <c r="L15" i="2" s="1"/>
  <c r="F15" i="2"/>
  <c r="Z176" i="1"/>
  <c r="N173" i="2" s="1"/>
  <c r="F173" i="2"/>
  <c r="Y99" i="1"/>
  <c r="L96" i="2" s="1"/>
  <c r="Z99" i="1"/>
  <c r="N96" i="2" s="1"/>
  <c r="F96" i="2"/>
  <c r="F210" i="2"/>
  <c r="Y213" i="1"/>
  <c r="L210" i="2" s="1"/>
  <c r="R210" i="2"/>
  <c r="X213" i="1"/>
  <c r="F132" i="2"/>
  <c r="Y182" i="1"/>
  <c r="L179" i="2" s="1"/>
  <c r="Z182" i="1"/>
  <c r="N179" i="2" s="1"/>
  <c r="X182" i="1"/>
  <c r="X190" i="1"/>
  <c r="O190" i="1"/>
  <c r="T190" i="1" s="1"/>
  <c r="U190" i="1" s="1"/>
  <c r="AD190" i="1" s="1"/>
  <c r="AH190" i="1" s="1"/>
  <c r="O16" i="1"/>
  <c r="H13" i="2" s="1"/>
  <c r="Z16" i="1"/>
  <c r="N13" i="2" s="1"/>
  <c r="X16" i="1"/>
  <c r="F203" i="2"/>
  <c r="R301" i="2"/>
  <c r="O303" i="1"/>
  <c r="T303" i="1" s="1"/>
  <c r="U303" i="1" s="1"/>
  <c r="AD303" i="1" s="1"/>
  <c r="AH303" i="1" s="1"/>
  <c r="Y190" i="1"/>
  <c r="L187" i="2" s="1"/>
  <c r="F287" i="2"/>
  <c r="X297" i="1"/>
  <c r="R242" i="2"/>
  <c r="Y267" i="1"/>
  <c r="L264" i="2" s="1"/>
  <c r="Y147" i="1"/>
  <c r="L144" i="2" s="1"/>
  <c r="Y285" i="1"/>
  <c r="L282" i="2" s="1"/>
  <c r="R258" i="2"/>
  <c r="O261" i="1"/>
  <c r="H258" i="2" s="1"/>
  <c r="X293" i="1"/>
  <c r="F268" i="2"/>
  <c r="X330" i="1"/>
  <c r="F327" i="2"/>
  <c r="Y330" i="1"/>
  <c r="L327" i="2" s="1"/>
  <c r="F89" i="2"/>
  <c r="R89" i="2"/>
  <c r="Z92" i="1"/>
  <c r="N89" i="2" s="1"/>
  <c r="Y92" i="1"/>
  <c r="L89" i="2" s="1"/>
  <c r="X269" i="1"/>
  <c r="Z269" i="1"/>
  <c r="N266" i="2" s="1"/>
  <c r="O269" i="1"/>
  <c r="T269" i="1" s="1"/>
  <c r="U269" i="1" s="1"/>
  <c r="AD269" i="1" s="1"/>
  <c r="AH269" i="1" s="1"/>
  <c r="Y269" i="1"/>
  <c r="L266" i="2" s="1"/>
  <c r="F21" i="2"/>
  <c r="Y24" i="1"/>
  <c r="L21" i="2" s="1"/>
  <c r="Z244" i="1"/>
  <c r="N241" i="2" s="1"/>
  <c r="F241" i="2"/>
  <c r="X316" i="1"/>
  <c r="F313" i="2"/>
  <c r="Z316" i="1"/>
  <c r="N313" i="2" s="1"/>
  <c r="Y316" i="1"/>
  <c r="L313" i="2" s="1"/>
  <c r="Z124" i="1"/>
  <c r="N121" i="2" s="1"/>
  <c r="Z14" i="1"/>
  <c r="N11" i="2" s="1"/>
  <c r="R11" i="2"/>
  <c r="Z309" i="1"/>
  <c r="N306" i="2" s="1"/>
  <c r="X309" i="1"/>
  <c r="O309" i="1"/>
  <c r="H306" i="2" s="1"/>
  <c r="Z142" i="1"/>
  <c r="N139" i="2" s="1"/>
  <c r="F139" i="2"/>
  <c r="R139" i="2"/>
  <c r="F214" i="2"/>
  <c r="Y217" i="1"/>
  <c r="L214" i="2" s="1"/>
  <c r="X217" i="1"/>
  <c r="Y154" i="1"/>
  <c r="L151" i="2" s="1"/>
  <c r="F151" i="2"/>
  <c r="Z230" i="1"/>
  <c r="N227" i="2" s="1"/>
  <c r="Y230" i="1"/>
  <c r="L227" i="2" s="1"/>
  <c r="O230" i="1"/>
  <c r="T230" i="1" s="1"/>
  <c r="U230" i="1" s="1"/>
  <c r="AD230" i="1" s="1"/>
  <c r="AH230" i="1" s="1"/>
  <c r="R227" i="2"/>
  <c r="O77" i="1"/>
  <c r="H74" i="2" s="1"/>
  <c r="F177" i="2"/>
  <c r="F17" i="2"/>
  <c r="X117" i="1"/>
  <c r="O264" i="1"/>
  <c r="H261" i="2" s="1"/>
  <c r="X264" i="1"/>
  <c r="F261" i="2"/>
  <c r="R261" i="2"/>
  <c r="Z229" i="1"/>
  <c r="N226" i="2" s="1"/>
  <c r="Z322" i="1"/>
  <c r="N319" i="2" s="1"/>
  <c r="Z170" i="1"/>
  <c r="N167" i="2" s="1"/>
  <c r="R13" i="2"/>
  <c r="F122" i="2"/>
  <c r="F127" i="2"/>
  <c r="O267" i="1"/>
  <c r="X24" i="1"/>
  <c r="O272" i="1"/>
  <c r="F269" i="2"/>
  <c r="X272" i="1"/>
  <c r="Z272" i="1"/>
  <c r="N269" i="2" s="1"/>
  <c r="F70" i="2"/>
  <c r="O73" i="1"/>
  <c r="H70" i="2" s="1"/>
  <c r="Y103" i="1"/>
  <c r="L100" i="2" s="1"/>
  <c r="Z103" i="1"/>
  <c r="N100" i="2" s="1"/>
  <c r="O103" i="1"/>
  <c r="H100" i="2" s="1"/>
  <c r="X103" i="1"/>
  <c r="Y20" i="1"/>
  <c r="L17" i="2" s="1"/>
  <c r="X20" i="1"/>
  <c r="F217" i="2"/>
  <c r="Z220" i="1"/>
  <c r="N217" i="2" s="1"/>
  <c r="O278" i="1"/>
  <c r="H275" i="2" s="1"/>
  <c r="Y278" i="1"/>
  <c r="L275" i="2" s="1"/>
  <c r="X278" i="1"/>
  <c r="Y13" i="1"/>
  <c r="L10" i="2" s="1"/>
  <c r="X13" i="1"/>
  <c r="O13" i="1"/>
  <c r="H49" i="2"/>
  <c r="T52" i="1"/>
  <c r="U52" i="1" s="1"/>
  <c r="AD52" i="1" s="1"/>
  <c r="AH52" i="1" s="1"/>
  <c r="O320" i="1"/>
  <c r="H317" i="2" s="1"/>
  <c r="Z306" i="1"/>
  <c r="N303" i="2" s="1"/>
  <c r="X306" i="1"/>
  <c r="F303" i="2"/>
  <c r="Y306" i="1"/>
  <c r="L303" i="2" s="1"/>
  <c r="X294" i="1"/>
  <c r="R291" i="2"/>
  <c r="O294" i="1"/>
  <c r="Z294" i="1"/>
  <c r="N291" i="2" s="1"/>
  <c r="O206" i="1"/>
  <c r="H203" i="2" s="1"/>
  <c r="O125" i="1"/>
  <c r="H122" i="2" s="1"/>
  <c r="Z274" i="1"/>
  <c r="N271" i="2" s="1"/>
  <c r="Z32" i="1"/>
  <c r="N29" i="2" s="1"/>
  <c r="X136" i="1"/>
  <c r="F291" i="2"/>
  <c r="Z13" i="1"/>
  <c r="N10" i="2" s="1"/>
  <c r="Z115" i="1"/>
  <c r="N112" i="2" s="1"/>
  <c r="F112" i="2"/>
  <c r="X255" i="1"/>
  <c r="F252" i="2"/>
  <c r="Y255" i="1"/>
  <c r="L252" i="2" s="1"/>
  <c r="Z88" i="1"/>
  <c r="N85" i="2" s="1"/>
  <c r="O88" i="1"/>
  <c r="T88" i="1" s="1"/>
  <c r="U88" i="1" s="1"/>
  <c r="AD88" i="1" s="1"/>
  <c r="AH88" i="1" s="1"/>
  <c r="F59" i="2"/>
  <c r="Y62" i="1"/>
  <c r="L59" i="2" s="1"/>
  <c r="F317" i="2"/>
  <c r="F99" i="2"/>
  <c r="O10" i="1"/>
  <c r="H7" i="2" s="1"/>
  <c r="Y47" i="1"/>
  <c r="L44" i="2" s="1"/>
  <c r="X47" i="1"/>
  <c r="O47" i="1"/>
  <c r="T47" i="1" s="1"/>
  <c r="U47" i="1" s="1"/>
  <c r="AD47" i="1" s="1"/>
  <c r="AH47" i="1" s="1"/>
  <c r="Z47" i="1"/>
  <c r="N44" i="2" s="1"/>
  <c r="F44" i="2"/>
  <c r="X291" i="1"/>
  <c r="O20" i="1"/>
  <c r="H17" i="2" s="1"/>
  <c r="F169" i="2"/>
  <c r="O172" i="1"/>
  <c r="Z172" i="1"/>
  <c r="N169" i="2" s="1"/>
  <c r="Y172" i="1"/>
  <c r="L169" i="2" s="1"/>
  <c r="X322" i="1"/>
  <c r="R319" i="2"/>
  <c r="F319" i="2"/>
  <c r="X109" i="1"/>
  <c r="Y109" i="1"/>
  <c r="L106" i="2" s="1"/>
  <c r="R106" i="2"/>
  <c r="F106" i="2"/>
  <c r="O109" i="1"/>
  <c r="Z109" i="1"/>
  <c r="N106" i="2" s="1"/>
  <c r="Y10" i="1"/>
  <c r="L7" i="2" s="1"/>
  <c r="Z73" i="1"/>
  <c r="N70" i="2" s="1"/>
  <c r="Z245" i="1"/>
  <c r="N242" i="2" s="1"/>
  <c r="Z136" i="1"/>
  <c r="N133" i="2" s="1"/>
  <c r="F282" i="2"/>
  <c r="Y261" i="1"/>
  <c r="L258" i="2" s="1"/>
  <c r="X195" i="1"/>
  <c r="R177" i="2"/>
  <c r="F133" i="2"/>
  <c r="Z256" i="1"/>
  <c r="N253" i="2" s="1"/>
  <c r="Y256" i="1"/>
  <c r="L253" i="2" s="1"/>
  <c r="F68" i="2"/>
  <c r="X71" i="1"/>
  <c r="Y55" i="1"/>
  <c r="L52" i="2" s="1"/>
  <c r="O55" i="1"/>
  <c r="T55" i="1" s="1"/>
  <c r="U55" i="1" s="1"/>
  <c r="AD55" i="1" s="1"/>
  <c r="AH55" i="1" s="1"/>
  <c r="Z55" i="1"/>
  <c r="N52" i="2" s="1"/>
  <c r="X55" i="1"/>
  <c r="F227" i="2"/>
  <c r="R221" i="2"/>
  <c r="X320" i="1"/>
  <c r="X125" i="1"/>
  <c r="O102" i="1"/>
  <c r="H99" i="2" s="1"/>
  <c r="F8" i="2"/>
  <c r="R52" i="2"/>
  <c r="O130" i="1"/>
  <c r="T130" i="1" s="1"/>
  <c r="U130" i="1" s="1"/>
  <c r="AD130" i="1" s="1"/>
  <c r="AH130" i="1" s="1"/>
  <c r="O291" i="1"/>
  <c r="T291" i="1" s="1"/>
  <c r="U291" i="1" s="1"/>
  <c r="AD291" i="1" s="1"/>
  <c r="AH291" i="1" s="1"/>
  <c r="Z317" i="1"/>
  <c r="N314" i="2" s="1"/>
  <c r="X154" i="1"/>
  <c r="O257" i="1"/>
  <c r="H254" i="2" s="1"/>
  <c r="O129" i="1"/>
  <c r="O213" i="1"/>
  <c r="Y93" i="1"/>
  <c r="L90" i="2" s="1"/>
  <c r="X93" i="1"/>
  <c r="F90" i="2"/>
  <c r="Z163" i="1"/>
  <c r="N160" i="2" s="1"/>
  <c r="X163" i="1"/>
  <c r="Y60" i="1"/>
  <c r="L57" i="2" s="1"/>
  <c r="Z60" i="1"/>
  <c r="N57" i="2" s="1"/>
  <c r="O282" i="1"/>
  <c r="X282" i="1"/>
  <c r="Z282" i="1"/>
  <c r="N279" i="2" s="1"/>
  <c r="F119" i="2"/>
  <c r="X122" i="1"/>
  <c r="F196" i="2"/>
  <c r="O199" i="1"/>
  <c r="H196" i="2" s="1"/>
  <c r="X199" i="1"/>
  <c r="X267" i="1"/>
  <c r="F264" i="2"/>
  <c r="X274" i="1"/>
  <c r="F271" i="2"/>
  <c r="Y274" i="1"/>
  <c r="L271" i="2" s="1"/>
  <c r="Z328" i="1"/>
  <c r="N325" i="2" s="1"/>
  <c r="X328" i="1"/>
  <c r="O328" i="1"/>
  <c r="H325" i="2" s="1"/>
  <c r="Y328" i="1"/>
  <c r="L325" i="2" s="1"/>
  <c r="F7" i="2"/>
  <c r="Y199" i="1"/>
  <c r="L196" i="2" s="1"/>
  <c r="O136" i="1"/>
  <c r="T136" i="1" s="1"/>
  <c r="U136" i="1" s="1"/>
  <c r="AD136" i="1" s="1"/>
  <c r="AH136" i="1" s="1"/>
  <c r="Y88" i="1"/>
  <c r="L85" i="2" s="1"/>
  <c r="F281" i="2"/>
  <c r="Y125" i="1"/>
  <c r="L122" i="2" s="1"/>
  <c r="X314" i="1"/>
  <c r="F237" i="2"/>
  <c r="X240" i="1"/>
  <c r="X230" i="1"/>
  <c r="F275" i="2"/>
  <c r="Y320" i="1"/>
  <c r="L317" i="2" s="1"/>
  <c r="Y284" i="1"/>
  <c r="L281" i="2" s="1"/>
  <c r="O11" i="1"/>
  <c r="T11" i="1" s="1"/>
  <c r="U11" i="1" s="1"/>
  <c r="AD11" i="1" s="1"/>
  <c r="AH11" i="1" s="1"/>
  <c r="X176" i="1"/>
  <c r="F52" i="2"/>
  <c r="F242" i="2"/>
  <c r="Z71" i="1"/>
  <c r="N68" i="2" s="1"/>
  <c r="F144" i="2"/>
  <c r="X89" i="1"/>
  <c r="Z213" i="1"/>
  <c r="N210" i="2" s="1"/>
  <c r="F179" i="2"/>
  <c r="Z24" i="1"/>
  <c r="N21" i="2" s="1"/>
  <c r="Y294" i="1"/>
  <c r="L291" i="2" s="1"/>
  <c r="F98" i="2"/>
  <c r="X101" i="1"/>
  <c r="O243" i="1"/>
  <c r="T243" i="1" s="1"/>
  <c r="U243" i="1" s="1"/>
  <c r="AD243" i="1" s="1"/>
  <c r="AH243" i="1" s="1"/>
  <c r="X243" i="1"/>
  <c r="X120" i="1"/>
  <c r="Y120" i="1"/>
  <c r="L117" i="2" s="1"/>
  <c r="X211" i="1"/>
  <c r="Z211" i="1"/>
  <c r="N208" i="2" s="1"/>
  <c r="F208" i="2"/>
  <c r="X202" i="1"/>
  <c r="Y202" i="1"/>
  <c r="L199" i="2" s="1"/>
  <c r="O197" i="1"/>
  <c r="T197" i="1" s="1"/>
  <c r="U197" i="1" s="1"/>
  <c r="AD197" i="1" s="1"/>
  <c r="AH197" i="1" s="1"/>
  <c r="F129" i="2"/>
  <c r="Y17" i="1"/>
  <c r="L14" i="2" s="1"/>
  <c r="X239" i="1"/>
  <c r="F239" i="2"/>
  <c r="F27" i="2"/>
  <c r="Y44" i="1"/>
  <c r="L41" i="2" s="1"/>
  <c r="Y165" i="1"/>
  <c r="L162" i="2" s="1"/>
  <c r="F293" i="2"/>
  <c r="X249" i="1"/>
  <c r="F23" i="2"/>
  <c r="F161" i="2"/>
  <c r="Y132" i="1"/>
  <c r="L129" i="2" s="1"/>
  <c r="O97" i="1"/>
  <c r="H94" i="2" s="1"/>
  <c r="Z273" i="1"/>
  <c r="N270" i="2" s="1"/>
  <c r="R262" i="2"/>
  <c r="Y84" i="1"/>
  <c r="L81" i="2" s="1"/>
  <c r="O157" i="1"/>
  <c r="X209" i="1"/>
  <c r="F206" i="2"/>
  <c r="F246" i="2"/>
  <c r="R23" i="2"/>
  <c r="Y164" i="1"/>
  <c r="L161" i="2" s="1"/>
  <c r="Z97" i="1"/>
  <c r="N94" i="2" s="1"/>
  <c r="X121" i="1"/>
  <c r="O39" i="1"/>
  <c r="H36" i="2" s="1"/>
  <c r="O273" i="1"/>
  <c r="H270" i="2" s="1"/>
  <c r="R239" i="2"/>
  <c r="Y30" i="1"/>
  <c r="L27" i="2" s="1"/>
  <c r="F154" i="2"/>
  <c r="O231" i="1"/>
  <c r="H228" i="2" s="1"/>
  <c r="Z296" i="1"/>
  <c r="N293" i="2" s="1"/>
  <c r="Z231" i="1"/>
  <c r="O165" i="1"/>
  <c r="H162" i="2" s="1"/>
  <c r="R234" i="2"/>
  <c r="Z237" i="1"/>
  <c r="N234" i="2" s="1"/>
  <c r="X157" i="1"/>
  <c r="X90" i="1"/>
  <c r="F87" i="2"/>
  <c r="Y90" i="1"/>
  <c r="L87" i="2" s="1"/>
  <c r="F140" i="2"/>
  <c r="Y237" i="1"/>
  <c r="L234" i="2" s="1"/>
  <c r="X219" i="1"/>
  <c r="Z197" i="1"/>
  <c r="N194" i="2" s="1"/>
  <c r="X236" i="1"/>
  <c r="Z39" i="1"/>
  <c r="N36" i="2" s="1"/>
  <c r="F60" i="2"/>
  <c r="O242" i="1"/>
  <c r="H239" i="2" s="1"/>
  <c r="Z165" i="1"/>
  <c r="N162" i="2" s="1"/>
  <c r="Y265" i="1"/>
  <c r="L262" i="2" s="1"/>
  <c r="F322" i="2"/>
  <c r="Y208" i="1"/>
  <c r="Z208" i="1"/>
  <c r="N205" i="2" s="1"/>
  <c r="Z8" i="1"/>
  <c r="N5" i="2" s="1"/>
  <c r="O8" i="1"/>
  <c r="T8" i="1" s="1"/>
  <c r="U8" i="1" s="1"/>
  <c r="AD8" i="1" s="1"/>
  <c r="AH8" i="1" s="1"/>
  <c r="R230" i="2"/>
  <c r="F230" i="2"/>
  <c r="O233" i="1"/>
  <c r="H230" i="2" s="1"/>
  <c r="Z233" i="1"/>
  <c r="N230" i="2" s="1"/>
  <c r="X233" i="1"/>
  <c r="R185" i="2"/>
  <c r="Y188" i="1"/>
  <c r="L185" i="2" s="1"/>
  <c r="O188" i="1"/>
  <c r="T188" i="1" s="1"/>
  <c r="U188" i="1" s="1"/>
  <c r="AD188" i="1" s="1"/>
  <c r="AH188" i="1" s="1"/>
  <c r="X188" i="1"/>
  <c r="F185" i="2"/>
  <c r="Z188" i="1"/>
  <c r="N185" i="2" s="1"/>
  <c r="F259" i="2"/>
  <c r="X262" i="1"/>
  <c r="Z262" i="1"/>
  <c r="N259" i="2" s="1"/>
  <c r="Y262" i="1"/>
  <c r="L259" i="2" s="1"/>
  <c r="O262" i="1"/>
  <c r="T262" i="1" s="1"/>
  <c r="U262" i="1" s="1"/>
  <c r="AD262" i="1" s="1"/>
  <c r="AH262" i="1" s="1"/>
  <c r="R141" i="2"/>
  <c r="O144" i="1"/>
  <c r="Y144" i="1"/>
  <c r="L141" i="2" s="1"/>
  <c r="X144" i="1"/>
  <c r="Y251" i="1"/>
  <c r="L248" i="2" s="1"/>
  <c r="F248" i="2"/>
  <c r="F153" i="2"/>
  <c r="X156" i="1"/>
  <c r="Y156" i="1"/>
  <c r="L153" i="2" s="1"/>
  <c r="F232" i="2"/>
  <c r="X235" i="1"/>
  <c r="R232" i="2"/>
  <c r="Y235" i="1"/>
  <c r="L232" i="2" s="1"/>
  <c r="Z235" i="1"/>
  <c r="N232" i="2" s="1"/>
  <c r="R259" i="2"/>
  <c r="Z260" i="1"/>
  <c r="N257" i="2" s="1"/>
  <c r="Y260" i="1"/>
  <c r="L257" i="2" s="1"/>
  <c r="X260" i="1"/>
  <c r="O260" i="1"/>
  <c r="F257" i="2"/>
  <c r="R257" i="2"/>
  <c r="X80" i="1"/>
  <c r="Y80" i="1"/>
  <c r="L77" i="2" s="1"/>
  <c r="F77" i="2"/>
  <c r="Y280" i="1"/>
  <c r="L277" i="2" s="1"/>
  <c r="F277" i="2"/>
  <c r="Z280" i="1"/>
  <c r="N277" i="2" s="1"/>
  <c r="X51" i="1"/>
  <c r="F48" i="2"/>
  <c r="Y51" i="1"/>
  <c r="L48" i="2" s="1"/>
  <c r="R48" i="2"/>
  <c r="O51" i="1"/>
  <c r="H48" i="2" s="1"/>
  <c r="X58" i="1"/>
  <c r="F55" i="2"/>
  <c r="Z58" i="1"/>
  <c r="N55" i="2" s="1"/>
  <c r="O58" i="1"/>
  <c r="H55" i="2" s="1"/>
  <c r="Z308" i="1"/>
  <c r="N305" i="2" s="1"/>
  <c r="X308" i="1"/>
  <c r="Y308" i="1"/>
  <c r="L305" i="2" s="1"/>
  <c r="F305" i="2"/>
  <c r="R225" i="2"/>
  <c r="Y228" i="1"/>
  <c r="L225" i="2" s="1"/>
  <c r="F225" i="2"/>
  <c r="X178" i="1"/>
  <c r="Y178" i="1"/>
  <c r="L175" i="2" s="1"/>
  <c r="O178" i="1"/>
  <c r="T178" i="1" s="1"/>
  <c r="U178" i="1" s="1"/>
  <c r="AD178" i="1" s="1"/>
  <c r="AH178" i="1" s="1"/>
  <c r="F175" i="2"/>
  <c r="R175" i="2"/>
  <c r="O235" i="1"/>
  <c r="O251" i="1"/>
  <c r="H248" i="2" s="1"/>
  <c r="Y58" i="1"/>
  <c r="L55" i="2" s="1"/>
  <c r="Z144" i="1"/>
  <c r="N141" i="2" s="1"/>
  <c r="F5" i="2"/>
  <c r="X228" i="1"/>
  <c r="Z251" i="1"/>
  <c r="N248" i="2" s="1"/>
  <c r="X280" i="1"/>
  <c r="O228" i="1"/>
  <c r="T228" i="1" s="1"/>
  <c r="U228" i="1" s="1"/>
  <c r="AD228" i="1" s="1"/>
  <c r="AH228" i="1" s="1"/>
  <c r="R277" i="2"/>
  <c r="Z228" i="1"/>
  <c r="N225" i="2" s="1"/>
  <c r="Y233" i="1"/>
  <c r="L230" i="2" s="1"/>
  <c r="O280" i="1"/>
  <c r="T280" i="1" s="1"/>
  <c r="U280" i="1" s="1"/>
  <c r="AD280" i="1" s="1"/>
  <c r="AH280" i="1" s="1"/>
  <c r="Z178" i="1"/>
  <c r="N175" i="2" s="1"/>
  <c r="Z156" i="1"/>
  <c r="N153" i="2" s="1"/>
  <c r="R153" i="2"/>
  <c r="Z51" i="1"/>
  <c r="N48" i="2" s="1"/>
  <c r="R248" i="2"/>
  <c r="F141" i="2"/>
  <c r="O156" i="1"/>
  <c r="H153" i="2" s="1"/>
  <c r="R55" i="2"/>
  <c r="X251" i="1"/>
  <c r="O80" i="1"/>
  <c r="X37" i="1"/>
  <c r="R34" i="2"/>
  <c r="Z37" i="1"/>
  <c r="N34" i="2" s="1"/>
  <c r="F34" i="2"/>
  <c r="Z122" i="1"/>
  <c r="N119" i="2" s="1"/>
  <c r="X100" i="1"/>
  <c r="O71" i="1"/>
  <c r="H68" i="2" s="1"/>
  <c r="R68" i="2"/>
  <c r="O78" i="1"/>
  <c r="H75" i="2" s="1"/>
  <c r="X32" i="1"/>
  <c r="F223" i="2"/>
  <c r="Z226" i="1"/>
  <c r="N223" i="2" s="1"/>
  <c r="O62" i="1"/>
  <c r="H59" i="2" s="1"/>
  <c r="X151" i="1"/>
  <c r="F290" i="2"/>
  <c r="Y293" i="1"/>
  <c r="L290" i="2" s="1"/>
  <c r="Z243" i="1"/>
  <c r="N240" i="2" s="1"/>
  <c r="O122" i="1"/>
  <c r="T122" i="1" s="1"/>
  <c r="U122" i="1" s="1"/>
  <c r="AD122" i="1" s="1"/>
  <c r="AH122" i="1" s="1"/>
  <c r="F142" i="2"/>
  <c r="Z100" i="1"/>
  <c r="N97" i="2" s="1"/>
  <c r="Z207" i="1"/>
  <c r="N204" i="2" s="1"/>
  <c r="Y32" i="1"/>
  <c r="L29" i="2" s="1"/>
  <c r="O89" i="1"/>
  <c r="H86" i="2" s="1"/>
  <c r="Z93" i="1"/>
  <c r="N90" i="2" s="1"/>
  <c r="R254" i="2"/>
  <c r="Z293" i="1"/>
  <c r="N290" i="2" s="1"/>
  <c r="Y151" i="1"/>
  <c r="L148" i="2" s="1"/>
  <c r="Y12" i="1"/>
  <c r="O12" i="1"/>
  <c r="Z12" i="1"/>
  <c r="N9" i="2" s="1"/>
  <c r="X73" i="1"/>
  <c r="O84" i="1"/>
  <c r="X97" i="1"/>
  <c r="Z202" i="1"/>
  <c r="N199" i="2" s="1"/>
  <c r="F236" i="2"/>
  <c r="O240" i="1"/>
  <c r="Z240" i="1"/>
  <c r="N237" i="2" s="1"/>
  <c r="F41" i="2"/>
  <c r="Y240" i="1"/>
  <c r="L237" i="2" s="1"/>
  <c r="O115" i="1"/>
  <c r="O211" i="1"/>
  <c r="F25" i="2"/>
  <c r="Y28" i="1"/>
  <c r="L25" i="2" s="1"/>
  <c r="Y78" i="1"/>
  <c r="L75" i="2" s="1"/>
  <c r="Z62" i="1"/>
  <c r="N59" i="2" s="1"/>
  <c r="O321" i="1"/>
  <c r="Y100" i="1"/>
  <c r="L97" i="2" s="1"/>
  <c r="O40" i="1"/>
  <c r="T40" i="1" s="1"/>
  <c r="U40" i="1" s="1"/>
  <c r="AD40" i="1" s="1"/>
  <c r="AH40" i="1" s="1"/>
  <c r="O93" i="1"/>
  <c r="T93" i="1" s="1"/>
  <c r="U93" i="1" s="1"/>
  <c r="AD93" i="1" s="1"/>
  <c r="AH93" i="1" s="1"/>
  <c r="R90" i="2"/>
  <c r="Z143" i="1"/>
  <c r="N140" i="2" s="1"/>
  <c r="Y257" i="1"/>
  <c r="L254" i="2" s="1"/>
  <c r="F148" i="2"/>
  <c r="Z151" i="1"/>
  <c r="N148" i="2" s="1"/>
  <c r="X307" i="1"/>
  <c r="X88" i="1"/>
  <c r="Z219" i="1"/>
  <c r="N216" i="2" s="1"/>
  <c r="Y226" i="1"/>
  <c r="L223" i="2" s="1"/>
  <c r="Y71" i="1"/>
  <c r="L68" i="2" s="1"/>
  <c r="Z40" i="1"/>
  <c r="N37" i="2" s="1"/>
  <c r="Y207" i="1"/>
  <c r="L204" i="2" s="1"/>
  <c r="Y239" i="1"/>
  <c r="L236" i="2" s="1"/>
  <c r="Z321" i="1"/>
  <c r="N318" i="2" s="1"/>
  <c r="R237" i="2"/>
  <c r="O44" i="1"/>
  <c r="H41" i="2" s="1"/>
  <c r="X115" i="1"/>
  <c r="Y321" i="1"/>
  <c r="L318" i="2" s="1"/>
  <c r="O307" i="1"/>
  <c r="H304" i="2" s="1"/>
  <c r="X28" i="1"/>
  <c r="X40" i="1"/>
  <c r="X207" i="1"/>
  <c r="F36" i="2"/>
  <c r="F75" i="2"/>
  <c r="O207" i="1"/>
  <c r="H204" i="2" s="1"/>
  <c r="F240" i="2"/>
  <c r="X62" i="1"/>
  <c r="F199" i="2"/>
  <c r="O239" i="1"/>
  <c r="H236" i="2" s="1"/>
  <c r="O202" i="1"/>
  <c r="X321" i="1"/>
  <c r="F254" i="2"/>
  <c r="O41" i="1"/>
  <c r="Z41" i="1"/>
  <c r="N38" i="2" s="1"/>
  <c r="X41" i="1"/>
  <c r="O295" i="1"/>
  <c r="Z78" i="1"/>
  <c r="N75" i="2" s="1"/>
  <c r="Z255" i="1"/>
  <c r="N252" i="2" s="1"/>
  <c r="Y40" i="1"/>
  <c r="L37" i="2" s="1"/>
  <c r="O163" i="1"/>
  <c r="O101" i="1"/>
  <c r="T101" i="1" s="1"/>
  <c r="U101" i="1" s="1"/>
  <c r="AD101" i="1" s="1"/>
  <c r="AH101" i="1" s="1"/>
  <c r="X143" i="1"/>
  <c r="F29" i="2"/>
  <c r="Z89" i="1"/>
  <c r="N86" i="2" s="1"/>
  <c r="O32" i="1"/>
  <c r="F86" i="2"/>
  <c r="Y89" i="1"/>
  <c r="L86" i="2" s="1"/>
  <c r="F160" i="2"/>
  <c r="X242" i="1"/>
  <c r="R223" i="2"/>
  <c r="Z257" i="1"/>
  <c r="N254" i="2" s="1"/>
  <c r="R112" i="2"/>
  <c r="F9" i="2"/>
  <c r="Y115" i="1"/>
  <c r="L112" i="2" s="1"/>
  <c r="Z127" i="1"/>
  <c r="N124" i="2" s="1"/>
  <c r="O127" i="1"/>
  <c r="Y127" i="1"/>
  <c r="L124" i="2" s="1"/>
  <c r="J6" i="2"/>
  <c r="J17" i="3" l="1"/>
  <c r="H311" i="2"/>
  <c r="AB9" i="1"/>
  <c r="O6" i="2" s="1"/>
  <c r="H281" i="2"/>
  <c r="L17" i="3"/>
  <c r="T308" i="1"/>
  <c r="U308" i="1" s="1"/>
  <c r="AD308" i="1" s="1"/>
  <c r="AH308" i="1" s="1"/>
  <c r="AB302" i="1"/>
  <c r="O299" i="2" s="1"/>
  <c r="T299" i="2" s="1"/>
  <c r="H313" i="2"/>
  <c r="T258" i="1"/>
  <c r="U258" i="1" s="1"/>
  <c r="AD258" i="1" s="1"/>
  <c r="AH258" i="1" s="1"/>
  <c r="AB223" i="1"/>
  <c r="O220" i="2" s="1"/>
  <c r="T220" i="2" s="1"/>
  <c r="T141" i="1"/>
  <c r="U141" i="1" s="1"/>
  <c r="AD141" i="1" s="1"/>
  <c r="AH141" i="1" s="1"/>
  <c r="H109" i="2"/>
  <c r="H84" i="2"/>
  <c r="H220" i="2"/>
  <c r="T79" i="1"/>
  <c r="U79" i="1" s="1"/>
  <c r="AD79" i="1" s="1"/>
  <c r="AH79" i="1" s="1"/>
  <c r="H243" i="2"/>
  <c r="H166" i="2"/>
  <c r="H178" i="2"/>
  <c r="T225" i="1"/>
  <c r="U225" i="1" s="1"/>
  <c r="AD225" i="1" s="1"/>
  <c r="AH225" i="1" s="1"/>
  <c r="H121" i="2"/>
  <c r="T30" i="1"/>
  <c r="U30" i="1" s="1"/>
  <c r="AD30" i="1" s="1"/>
  <c r="AH30" i="1" s="1"/>
  <c r="T140" i="1"/>
  <c r="U140" i="1" s="1"/>
  <c r="AD140" i="1" s="1"/>
  <c r="AH140" i="1" s="1"/>
  <c r="T121" i="1"/>
  <c r="U121" i="1" s="1"/>
  <c r="AD121" i="1" s="1"/>
  <c r="AH121" i="1" s="1"/>
  <c r="AB297" i="1"/>
  <c r="O294" i="2" s="1"/>
  <c r="T294" i="2" s="1"/>
  <c r="T167" i="1"/>
  <c r="U167" i="1" s="1"/>
  <c r="AD167" i="1" s="1"/>
  <c r="AH167" i="1" s="1"/>
  <c r="T131" i="1"/>
  <c r="U131" i="1" s="1"/>
  <c r="AD131" i="1" s="1"/>
  <c r="AH131" i="1" s="1"/>
  <c r="AB121" i="1"/>
  <c r="O118" i="2" s="1"/>
  <c r="T118" i="2" s="1"/>
  <c r="H6" i="2"/>
  <c r="H107" i="2"/>
  <c r="T297" i="1"/>
  <c r="U297" i="1" s="1"/>
  <c r="AD297" i="1" s="1"/>
  <c r="AH297" i="1" s="1"/>
  <c r="T193" i="1"/>
  <c r="U193" i="1" s="1"/>
  <c r="AD193" i="1" s="1"/>
  <c r="AH193" i="1" s="1"/>
  <c r="T255" i="1"/>
  <c r="U255" i="1" s="1"/>
  <c r="AD255" i="1" s="1"/>
  <c r="AH255" i="1" s="1"/>
  <c r="T66" i="1"/>
  <c r="U66" i="1" s="1"/>
  <c r="AD66" i="1" s="1"/>
  <c r="AH66" i="1" s="1"/>
  <c r="H130" i="2"/>
  <c r="T293" i="1"/>
  <c r="U293" i="1" s="1"/>
  <c r="AD293" i="1" s="1"/>
  <c r="AH293" i="1" s="1"/>
  <c r="T234" i="1"/>
  <c r="U234" i="1" s="1"/>
  <c r="AD234" i="1" s="1"/>
  <c r="AH234" i="1" s="1"/>
  <c r="T182" i="1"/>
  <c r="U182" i="1" s="1"/>
  <c r="AD182" i="1" s="1"/>
  <c r="AH182" i="1" s="1"/>
  <c r="T81" i="1"/>
  <c r="U81" i="1" s="1"/>
  <c r="AD81" i="1" s="1"/>
  <c r="AH81" i="1" s="1"/>
  <c r="T21" i="1"/>
  <c r="U21" i="1" s="1"/>
  <c r="AD21" i="1" s="1"/>
  <c r="AH21" i="1" s="1"/>
  <c r="T160" i="1"/>
  <c r="U160" i="1" s="1"/>
  <c r="AD160" i="1" s="1"/>
  <c r="AH160" i="1" s="1"/>
  <c r="T18" i="1"/>
  <c r="U18" i="1" s="1"/>
  <c r="AD18" i="1" s="1"/>
  <c r="AH18" i="1" s="1"/>
  <c r="H123" i="2"/>
  <c r="AB145" i="1"/>
  <c r="O142" i="2" s="1"/>
  <c r="T142" i="2" s="1"/>
  <c r="AB154" i="1"/>
  <c r="O151" i="2" s="1"/>
  <c r="T151" i="2" s="1"/>
  <c r="AB209" i="1"/>
  <c r="O206" i="2" s="1"/>
  <c r="T206" i="2" s="1"/>
  <c r="AB101" i="1"/>
  <c r="O98" i="2" s="1"/>
  <c r="T98" i="2" s="1"/>
  <c r="T313" i="1"/>
  <c r="U313" i="1" s="1"/>
  <c r="AD313" i="1" s="1"/>
  <c r="AH313" i="1" s="1"/>
  <c r="AB307" i="1"/>
  <c r="O304" i="2" s="1"/>
  <c r="T304" i="2" s="1"/>
  <c r="AB311" i="1"/>
  <c r="O308" i="2" s="1"/>
  <c r="T308" i="2" s="1"/>
  <c r="AB140" i="1"/>
  <c r="O137" i="2" s="1"/>
  <c r="T137" i="2" s="1"/>
  <c r="AB90" i="1"/>
  <c r="O87" i="2" s="1"/>
  <c r="T87" i="2" s="1"/>
  <c r="AB227" i="1"/>
  <c r="O224" i="2" s="1"/>
  <c r="T224" i="2" s="1"/>
  <c r="AB143" i="1"/>
  <c r="O140" i="2" s="1"/>
  <c r="T140" i="2" s="1"/>
  <c r="AB276" i="1"/>
  <c r="O273" i="2" s="1"/>
  <c r="T273" i="2" s="1"/>
  <c r="AB272" i="1"/>
  <c r="O269" i="2" s="1"/>
  <c r="T269" i="2" s="1"/>
  <c r="AB242" i="1"/>
  <c r="O239" i="2" s="1"/>
  <c r="T239" i="2" s="1"/>
  <c r="AB158" i="1"/>
  <c r="O155" i="2" s="1"/>
  <c r="T155" i="2" s="1"/>
  <c r="AB271" i="1"/>
  <c r="O268" i="2" s="1"/>
  <c r="T268" i="2" s="1"/>
  <c r="AB66" i="1"/>
  <c r="O63" i="2" s="1"/>
  <c r="T63" i="2" s="1"/>
  <c r="AB152" i="1"/>
  <c r="O149" i="2" s="1"/>
  <c r="T149" i="2" s="1"/>
  <c r="AB21" i="1"/>
  <c r="O18" i="2" s="1"/>
  <c r="T18" i="2" s="1"/>
  <c r="AB19" i="1"/>
  <c r="O16" i="2" s="1"/>
  <c r="T16" i="2" s="1"/>
  <c r="AB234" i="1"/>
  <c r="O231" i="2" s="1"/>
  <c r="T231" i="2" s="1"/>
  <c r="AB104" i="1"/>
  <c r="O101" i="2" s="1"/>
  <c r="T101" i="2" s="1"/>
  <c r="AB70" i="1"/>
  <c r="O67" i="2" s="1"/>
  <c r="T67" i="2" s="1"/>
  <c r="AB97" i="1"/>
  <c r="O94" i="2" s="1"/>
  <c r="T94" i="2" s="1"/>
  <c r="AB51" i="1"/>
  <c r="O48" i="2" s="1"/>
  <c r="T48" i="2" s="1"/>
  <c r="AB188" i="1"/>
  <c r="O185" i="2" s="1"/>
  <c r="T185" i="2" s="1"/>
  <c r="AB230" i="1"/>
  <c r="O227" i="2" s="1"/>
  <c r="T227" i="2" s="1"/>
  <c r="AB309" i="1"/>
  <c r="O306" i="2" s="1"/>
  <c r="T306" i="2" s="1"/>
  <c r="AB330" i="1"/>
  <c r="O327" i="2" s="1"/>
  <c r="T327" i="2" s="1"/>
  <c r="AB281" i="1"/>
  <c r="O278" i="2" s="1"/>
  <c r="T278" i="2" s="1"/>
  <c r="AB122" i="1"/>
  <c r="AB135" i="1"/>
  <c r="O132" i="2" s="1"/>
  <c r="T132" i="2" s="1"/>
  <c r="AB61" i="1"/>
  <c r="O58" i="2" s="1"/>
  <c r="T58" i="2" s="1"/>
  <c r="AB54" i="1"/>
  <c r="O51" i="2" s="1"/>
  <c r="T51" i="2" s="1"/>
  <c r="AB73" i="1"/>
  <c r="O70" i="2" s="1"/>
  <c r="T70" i="2" s="1"/>
  <c r="AB219" i="1"/>
  <c r="O216" i="2" s="1"/>
  <c r="T216" i="2" s="1"/>
  <c r="H271" i="2"/>
  <c r="AB74" i="1"/>
  <c r="O71" i="2" s="1"/>
  <c r="T71" i="2" s="1"/>
  <c r="AB55" i="1"/>
  <c r="O52" i="2" s="1"/>
  <c r="T52" i="2" s="1"/>
  <c r="AB206" i="1"/>
  <c r="O203" i="2" s="1"/>
  <c r="T203" i="2" s="1"/>
  <c r="AB318" i="1"/>
  <c r="O315" i="2" s="1"/>
  <c r="T315" i="2" s="1"/>
  <c r="AB162" i="1"/>
  <c r="O159" i="2" s="1"/>
  <c r="T159" i="2" s="1"/>
  <c r="AB68" i="1"/>
  <c r="AB175" i="1"/>
  <c r="O172" i="2" s="1"/>
  <c r="T172" i="2" s="1"/>
  <c r="AB65" i="1"/>
  <c r="O62" i="2" s="1"/>
  <c r="T62" i="2" s="1"/>
  <c r="AB94" i="1"/>
  <c r="O91" i="2" s="1"/>
  <c r="T91" i="2" s="1"/>
  <c r="AB267" i="1"/>
  <c r="O264" i="2" s="1"/>
  <c r="T264" i="2" s="1"/>
  <c r="AB163" i="1"/>
  <c r="O160" i="2" s="1"/>
  <c r="T160" i="2" s="1"/>
  <c r="AB148" i="1"/>
  <c r="O145" i="2" s="1"/>
  <c r="T145" i="2" s="1"/>
  <c r="AB212" i="1"/>
  <c r="O209" i="2" s="1"/>
  <c r="T209" i="2" s="1"/>
  <c r="AB29" i="1"/>
  <c r="O26" i="2" s="1"/>
  <c r="T26" i="2" s="1"/>
  <c r="AB286" i="1"/>
  <c r="O283" i="2" s="1"/>
  <c r="T283" i="2" s="1"/>
  <c r="AB93" i="1"/>
  <c r="O90" i="2" s="1"/>
  <c r="T90" i="2" s="1"/>
  <c r="AB37" i="1"/>
  <c r="O34" i="2" s="1"/>
  <c r="T34" i="2" s="1"/>
  <c r="AB240" i="1"/>
  <c r="AB328" i="1"/>
  <c r="O325" i="2" s="1"/>
  <c r="T325" i="2" s="1"/>
  <c r="AB20" i="1"/>
  <c r="AB31" i="1"/>
  <c r="O28" i="2" s="1"/>
  <c r="T28" i="2" s="1"/>
  <c r="AB23" i="1"/>
  <c r="O20" i="2" s="1"/>
  <c r="T20" i="2" s="1"/>
  <c r="AB201" i="1"/>
  <c r="O198" i="2" s="1"/>
  <c r="T198" i="2" s="1"/>
  <c r="AB323" i="1"/>
  <c r="O320" i="2" s="1"/>
  <c r="T320" i="2" s="1"/>
  <c r="AB64" i="1"/>
  <c r="O61" i="2" s="1"/>
  <c r="T61" i="2" s="1"/>
  <c r="AB42" i="1"/>
  <c r="O39" i="2" s="1"/>
  <c r="T39" i="2" s="1"/>
  <c r="AB125" i="1"/>
  <c r="O122" i="2" s="1"/>
  <c r="T122" i="2" s="1"/>
  <c r="AB69" i="1"/>
  <c r="O66" i="2" s="1"/>
  <c r="T66" i="2" s="1"/>
  <c r="AB112" i="1"/>
  <c r="O109" i="2" s="1"/>
  <c r="T109" i="2" s="1"/>
  <c r="AB331" i="1"/>
  <c r="AB41" i="1"/>
  <c r="O38" i="2" s="1"/>
  <c r="T38" i="2" s="1"/>
  <c r="AB320" i="1"/>
  <c r="AB16" i="1"/>
  <c r="O13" i="2" s="1"/>
  <c r="T13" i="2" s="1"/>
  <c r="AB263" i="1"/>
  <c r="O260" i="2" s="1"/>
  <c r="T260" i="2" s="1"/>
  <c r="AB129" i="1"/>
  <c r="O126" i="2" s="1"/>
  <c r="T126" i="2" s="1"/>
  <c r="AB245" i="1"/>
  <c r="AB150" i="1"/>
  <c r="O147" i="2" s="1"/>
  <c r="T147" i="2" s="1"/>
  <c r="AB325" i="1"/>
  <c r="O322" i="2" s="1"/>
  <c r="T322" i="2" s="1"/>
  <c r="AB106" i="1"/>
  <c r="O103" i="2" s="1"/>
  <c r="T103" i="2" s="1"/>
  <c r="AB35" i="1"/>
  <c r="O32" i="2" s="1"/>
  <c r="T32" i="2" s="1"/>
  <c r="AB243" i="1"/>
  <c r="O240" i="2" s="1"/>
  <c r="T240" i="2" s="1"/>
  <c r="AB47" i="1"/>
  <c r="AB13" i="1"/>
  <c r="O10" i="2" s="1"/>
  <c r="T10" i="2" s="1"/>
  <c r="AB217" i="1"/>
  <c r="AB269" i="1"/>
  <c r="O266" i="2" s="1"/>
  <c r="T266" i="2" s="1"/>
  <c r="AB303" i="1"/>
  <c r="O300" i="2" s="1"/>
  <c r="T300" i="2" s="1"/>
  <c r="AB304" i="1"/>
  <c r="O301" i="2" s="1"/>
  <c r="T301" i="2" s="1"/>
  <c r="AB180" i="1"/>
  <c r="O177" i="2" s="1"/>
  <c r="T177" i="2" s="1"/>
  <c r="AB124" i="1"/>
  <c r="O121" i="2" s="1"/>
  <c r="T121" i="2" s="1"/>
  <c r="AB253" i="1"/>
  <c r="O250" i="2" s="1"/>
  <c r="T250" i="2" s="1"/>
  <c r="AB277" i="1"/>
  <c r="O274" i="2" s="1"/>
  <c r="T274" i="2" s="1"/>
  <c r="AB216" i="1"/>
  <c r="O213" i="2" s="1"/>
  <c r="T213" i="2" s="1"/>
  <c r="AB146" i="1"/>
  <c r="O143" i="2" s="1"/>
  <c r="T143" i="2" s="1"/>
  <c r="AB111" i="1"/>
  <c r="AB137" i="1"/>
  <c r="O134" i="2" s="1"/>
  <c r="T134" i="2" s="1"/>
  <c r="AB232" i="1"/>
  <c r="AB33" i="1"/>
  <c r="O30" i="2" s="1"/>
  <c r="T30" i="2" s="1"/>
  <c r="AB86" i="1"/>
  <c r="O83" i="2" s="1"/>
  <c r="T83" i="2" s="1"/>
  <c r="AB110" i="1"/>
  <c r="O107" i="2" s="1"/>
  <c r="T107" i="2" s="1"/>
  <c r="AB198" i="1"/>
  <c r="O195" i="2" s="1"/>
  <c r="T195" i="2" s="1"/>
  <c r="AB10" i="1"/>
  <c r="O7" i="2" s="1"/>
  <c r="T7" i="2" s="1"/>
  <c r="AB63" i="1"/>
  <c r="O60" i="2" s="1"/>
  <c r="T60" i="2" s="1"/>
  <c r="AB294" i="1"/>
  <c r="O291" i="2" s="1"/>
  <c r="T291" i="2" s="1"/>
  <c r="AB313" i="1"/>
  <c r="O310" i="2" s="1"/>
  <c r="T310" i="2" s="1"/>
  <c r="AB182" i="1"/>
  <c r="O179" i="2" s="1"/>
  <c r="T179" i="2" s="1"/>
  <c r="AB108" i="1"/>
  <c r="AB115" i="1"/>
  <c r="O112" i="2" s="1"/>
  <c r="T112" i="2" s="1"/>
  <c r="AB151" i="1"/>
  <c r="O148" i="2" s="1"/>
  <c r="T148" i="2" s="1"/>
  <c r="AB260" i="1"/>
  <c r="O257" i="2" s="1"/>
  <c r="T257" i="2" s="1"/>
  <c r="AB138" i="1"/>
  <c r="O135" i="2" s="1"/>
  <c r="T135" i="2" s="1"/>
  <c r="AB256" i="1"/>
  <c r="O253" i="2" s="1"/>
  <c r="T253" i="2" s="1"/>
  <c r="AB229" i="1"/>
  <c r="O226" i="2" s="1"/>
  <c r="T226" i="2" s="1"/>
  <c r="AB159" i="1"/>
  <c r="O156" i="2" s="1"/>
  <c r="T156" i="2" s="1"/>
  <c r="AB237" i="1"/>
  <c r="AB332" i="1"/>
  <c r="O329" i="2" s="1"/>
  <c r="T329" i="2" s="1"/>
  <c r="AB295" i="1"/>
  <c r="O292" i="2" s="1"/>
  <c r="T292" i="2" s="1"/>
  <c r="AB225" i="1"/>
  <c r="O222" i="2" s="1"/>
  <c r="T222" i="2" s="1"/>
  <c r="AB319" i="1"/>
  <c r="AB177" i="1"/>
  <c r="O174" i="2" s="1"/>
  <c r="T174" i="2" s="1"/>
  <c r="AB329" i="1"/>
  <c r="AB96" i="1"/>
  <c r="O93" i="2" s="1"/>
  <c r="T93" i="2" s="1"/>
  <c r="AB315" i="1"/>
  <c r="O312" i="2" s="1"/>
  <c r="T312" i="2" s="1"/>
  <c r="AB185" i="1"/>
  <c r="AB292" i="1"/>
  <c r="O289" i="2" s="1"/>
  <c r="T289" i="2" s="1"/>
  <c r="AB222" i="1"/>
  <c r="O219" i="2" s="1"/>
  <c r="T219" i="2" s="1"/>
  <c r="AB25" i="1"/>
  <c r="O22" i="2" s="1"/>
  <c r="T22" i="2" s="1"/>
  <c r="AB173" i="1"/>
  <c r="AB205" i="1"/>
  <c r="O202" i="2" s="1"/>
  <c r="T202" i="2" s="1"/>
  <c r="AB192" i="1"/>
  <c r="O189" i="2" s="1"/>
  <c r="T189" i="2" s="1"/>
  <c r="AB266" i="1"/>
  <c r="AB92" i="1"/>
  <c r="O89" i="2" s="1"/>
  <c r="T89" i="2" s="1"/>
  <c r="AB14" i="1"/>
  <c r="AB118" i="1"/>
  <c r="O115" i="2" s="1"/>
  <c r="T115" i="2" s="1"/>
  <c r="AB300" i="1"/>
  <c r="O297" i="2" s="1"/>
  <c r="T297" i="2" s="1"/>
  <c r="AB208" i="1"/>
  <c r="O205" i="2" s="1"/>
  <c r="T205" i="2" s="1"/>
  <c r="AB131" i="1"/>
  <c r="O128" i="2" s="1"/>
  <c r="T128" i="2" s="1"/>
  <c r="AB130" i="1"/>
  <c r="O127" i="2" s="1"/>
  <c r="T127" i="2" s="1"/>
  <c r="J57" i="2"/>
  <c r="AB60" i="1"/>
  <c r="O57" i="2" s="1"/>
  <c r="T57" i="2" s="1"/>
  <c r="AB291" i="1"/>
  <c r="O288" i="2" s="1"/>
  <c r="T288" i="2" s="1"/>
  <c r="AB72" i="1"/>
  <c r="O69" i="2" s="1"/>
  <c r="T69" i="2" s="1"/>
  <c r="AB244" i="1"/>
  <c r="AB79" i="1"/>
  <c r="O76" i="2" s="1"/>
  <c r="T76" i="2" s="1"/>
  <c r="AB75" i="1"/>
  <c r="AB59" i="1"/>
  <c r="O56" i="2" s="1"/>
  <c r="T56" i="2" s="1"/>
  <c r="AB204" i="1"/>
  <c r="O201" i="2" s="1"/>
  <c r="T201" i="2" s="1"/>
  <c r="AB310" i="1"/>
  <c r="O307" i="2" s="1"/>
  <c r="T307" i="2" s="1"/>
  <c r="AB213" i="1"/>
  <c r="AB18" i="1"/>
  <c r="O15" i="2" s="1"/>
  <c r="T15" i="2" s="1"/>
  <c r="AB308" i="1"/>
  <c r="O305" i="2" s="1"/>
  <c r="T305" i="2" s="1"/>
  <c r="AB293" i="1"/>
  <c r="O290" i="2" s="1"/>
  <c r="T290" i="2" s="1"/>
  <c r="AB218" i="1"/>
  <c r="O215" i="2" s="1"/>
  <c r="T215" i="2" s="1"/>
  <c r="AB248" i="1"/>
  <c r="O245" i="2" s="1"/>
  <c r="T245" i="2" s="1"/>
  <c r="AB265" i="1"/>
  <c r="AB194" i="1"/>
  <c r="O191" i="2" s="1"/>
  <c r="T191" i="2" s="1"/>
  <c r="AB123" i="1"/>
  <c r="AB141" i="1"/>
  <c r="O138" i="2" s="1"/>
  <c r="T138" i="2" s="1"/>
  <c r="AB289" i="1"/>
  <c r="O286" i="2" s="1"/>
  <c r="T286" i="2" s="1"/>
  <c r="AB126" i="1"/>
  <c r="O123" i="2" s="1"/>
  <c r="T123" i="2" s="1"/>
  <c r="AB78" i="1"/>
  <c r="O75" i="2" s="1"/>
  <c r="T75" i="2" s="1"/>
  <c r="AB57" i="1"/>
  <c r="O54" i="2" s="1"/>
  <c r="T54" i="2" s="1"/>
  <c r="J276" i="2"/>
  <c r="AB279" i="1"/>
  <c r="O276" i="2" s="1"/>
  <c r="T276" i="2" s="1"/>
  <c r="J124" i="2"/>
  <c r="AB127" i="1"/>
  <c r="O124" i="2" s="1"/>
  <c r="T124" i="2" s="1"/>
  <c r="J88" i="2"/>
  <c r="AB91" i="1"/>
  <c r="AB62" i="1"/>
  <c r="AB89" i="1"/>
  <c r="O86" i="2" s="1"/>
  <c r="T86" i="2" s="1"/>
  <c r="AB251" i="1"/>
  <c r="O248" i="2" s="1"/>
  <c r="T248" i="2" s="1"/>
  <c r="AB220" i="1"/>
  <c r="O217" i="2" s="1"/>
  <c r="T217" i="2" s="1"/>
  <c r="AB312" i="1"/>
  <c r="O309" i="2" s="1"/>
  <c r="T309" i="2" s="1"/>
  <c r="AB22" i="1"/>
  <c r="O19" i="2" s="1"/>
  <c r="T19" i="2" s="1"/>
  <c r="AB87" i="1"/>
  <c r="O84" i="2" s="1"/>
  <c r="T84" i="2" s="1"/>
  <c r="AB165" i="1"/>
  <c r="AB284" i="1"/>
  <c r="J73" i="2"/>
  <c r="AB76" i="1"/>
  <c r="AB259" i="1"/>
  <c r="O256" i="2" s="1"/>
  <c r="T256" i="2" s="1"/>
  <c r="AB32" i="1"/>
  <c r="O29" i="2" s="1"/>
  <c r="T29" i="2" s="1"/>
  <c r="AB314" i="1"/>
  <c r="O311" i="2" s="1"/>
  <c r="T311" i="2" s="1"/>
  <c r="AB24" i="1"/>
  <c r="O21" i="2" s="1"/>
  <c r="T21" i="2" s="1"/>
  <c r="AB233" i="1"/>
  <c r="AB239" i="1"/>
  <c r="O236" i="2" s="1"/>
  <c r="T236" i="2" s="1"/>
  <c r="AB120" i="1"/>
  <c r="O117" i="2" s="1"/>
  <c r="T117" i="2" s="1"/>
  <c r="AB282" i="1"/>
  <c r="O279" i="2" s="1"/>
  <c r="T279" i="2" s="1"/>
  <c r="AB195" i="1"/>
  <c r="AB109" i="1"/>
  <c r="O106" i="2" s="1"/>
  <c r="T106" i="2" s="1"/>
  <c r="AB255" i="1"/>
  <c r="O252" i="2" s="1"/>
  <c r="T252" i="2" s="1"/>
  <c r="AB103" i="1"/>
  <c r="AB264" i="1"/>
  <c r="O261" i="2" s="1"/>
  <c r="T261" i="2" s="1"/>
  <c r="AB285" i="1"/>
  <c r="AB53" i="1"/>
  <c r="AB171" i="1"/>
  <c r="O168" i="2" s="1"/>
  <c r="T168" i="2" s="1"/>
  <c r="AB324" i="1"/>
  <c r="AB174" i="1"/>
  <c r="O171" i="2" s="1"/>
  <c r="T171" i="2" s="1"/>
  <c r="AB84" i="1"/>
  <c r="O81" i="2" s="1"/>
  <c r="T81" i="2" s="1"/>
  <c r="AB288" i="1"/>
  <c r="O285" i="2" s="1"/>
  <c r="T285" i="2" s="1"/>
  <c r="AB287" i="1"/>
  <c r="AB296" i="1"/>
  <c r="O293" i="2" s="1"/>
  <c r="T293" i="2" s="1"/>
  <c r="AB290" i="1"/>
  <c r="AB36" i="1"/>
  <c r="AB193" i="1"/>
  <c r="O190" i="2" s="1"/>
  <c r="T190" i="2" s="1"/>
  <c r="AB231" i="1"/>
  <c r="O228" i="2" s="1"/>
  <c r="T228" i="2" s="1"/>
  <c r="AB105" i="1"/>
  <c r="O102" i="2" s="1"/>
  <c r="T102" i="2" s="1"/>
  <c r="AB56" i="1"/>
  <c r="O53" i="2" s="1"/>
  <c r="T53" i="2" s="1"/>
  <c r="AB15" i="1"/>
  <c r="O12" i="2" s="1"/>
  <c r="T12" i="2" s="1"/>
  <c r="AB179" i="1"/>
  <c r="O176" i="2" s="1"/>
  <c r="T176" i="2" s="1"/>
  <c r="AB98" i="1"/>
  <c r="O95" i="2" s="1"/>
  <c r="T95" i="2" s="1"/>
  <c r="AB257" i="1"/>
  <c r="O254" i="2" s="1"/>
  <c r="T254" i="2" s="1"/>
  <c r="AB161" i="1"/>
  <c r="AB207" i="1"/>
  <c r="O204" i="2" s="1"/>
  <c r="T204" i="2" s="1"/>
  <c r="AB117" i="1"/>
  <c r="O114" i="2" s="1"/>
  <c r="T114" i="2" s="1"/>
  <c r="AB147" i="1"/>
  <c r="AB11" i="1"/>
  <c r="O8" i="2" s="1"/>
  <c r="T8" i="2" s="1"/>
  <c r="AB186" i="1"/>
  <c r="AB50" i="1"/>
  <c r="O47" i="2" s="1"/>
  <c r="T47" i="2" s="1"/>
  <c r="AB107" i="1"/>
  <c r="O104" i="2" s="1"/>
  <c r="T104" i="2" s="1"/>
  <c r="AB17" i="1"/>
  <c r="O14" i="2" s="1"/>
  <c r="T14" i="2" s="1"/>
  <c r="AB116" i="1"/>
  <c r="AB48" i="1"/>
  <c r="O45" i="2" s="1"/>
  <c r="T45" i="2" s="1"/>
  <c r="AB183" i="1"/>
  <c r="O180" i="2" s="1"/>
  <c r="T180" i="2" s="1"/>
  <c r="AB168" i="1"/>
  <c r="AB200" i="1"/>
  <c r="O197" i="2" s="1"/>
  <c r="T197" i="2" s="1"/>
  <c r="AB8" i="1"/>
  <c r="AB181" i="1"/>
  <c r="AB301" i="1"/>
  <c r="O298" i="2" s="1"/>
  <c r="T298" i="2" s="1"/>
  <c r="AB153" i="1"/>
  <c r="AB102" i="1"/>
  <c r="O99" i="2" s="1"/>
  <c r="T99" i="2" s="1"/>
  <c r="AB12" i="1"/>
  <c r="O9" i="2" s="1"/>
  <c r="T9" i="2" s="1"/>
  <c r="AB155" i="1"/>
  <c r="O152" i="2" s="1"/>
  <c r="T152" i="2" s="1"/>
  <c r="AB144" i="1"/>
  <c r="O141" i="2" s="1"/>
  <c r="T141" i="2" s="1"/>
  <c r="AB211" i="1"/>
  <c r="O208" i="2" s="1"/>
  <c r="T208" i="2" s="1"/>
  <c r="AB100" i="1"/>
  <c r="O97" i="2" s="1"/>
  <c r="T97" i="2" s="1"/>
  <c r="AB58" i="1"/>
  <c r="O55" i="2" s="1"/>
  <c r="T55" i="2" s="1"/>
  <c r="AB80" i="1"/>
  <c r="AB157" i="1"/>
  <c r="O154" i="2" s="1"/>
  <c r="T154" i="2" s="1"/>
  <c r="AB322" i="1"/>
  <c r="AB278" i="1"/>
  <c r="O275" i="2" s="1"/>
  <c r="T275" i="2" s="1"/>
  <c r="AB190" i="1"/>
  <c r="AB83" i="1"/>
  <c r="AB273" i="1"/>
  <c r="O270" i="2" s="1"/>
  <c r="T270" i="2" s="1"/>
  <c r="AB189" i="1"/>
  <c r="O186" i="2" s="1"/>
  <c r="T186" i="2" s="1"/>
  <c r="AB113" i="1"/>
  <c r="AB224" i="1"/>
  <c r="O221" i="2" s="1"/>
  <c r="T221" i="2" s="1"/>
  <c r="AB252" i="1"/>
  <c r="AB250" i="1"/>
  <c r="AB160" i="1"/>
  <c r="AB82" i="1"/>
  <c r="AB67" i="1"/>
  <c r="AB114" i="1"/>
  <c r="O111" i="2" s="1"/>
  <c r="T111" i="2" s="1"/>
  <c r="AB44" i="1"/>
  <c r="AB176" i="1"/>
  <c r="AB274" i="1"/>
  <c r="O271" i="2" s="1"/>
  <c r="T271" i="2" s="1"/>
  <c r="AB40" i="1"/>
  <c r="O37" i="2" s="1"/>
  <c r="T37" i="2" s="1"/>
  <c r="AB28" i="1"/>
  <c r="O25" i="2" s="1"/>
  <c r="T25" i="2" s="1"/>
  <c r="AB261" i="1"/>
  <c r="O258" i="2" s="1"/>
  <c r="T258" i="2" s="1"/>
  <c r="AB39" i="1"/>
  <c r="O36" i="2" s="1"/>
  <c r="T36" i="2" s="1"/>
  <c r="AB128" i="1"/>
  <c r="O125" i="2" s="1"/>
  <c r="T125" i="2" s="1"/>
  <c r="AB99" i="1"/>
  <c r="O96" i="2" s="1"/>
  <c r="T96" i="2" s="1"/>
  <c r="AB85" i="1"/>
  <c r="AB119" i="1"/>
  <c r="AB283" i="1"/>
  <c r="O280" i="2" s="1"/>
  <c r="T280" i="2" s="1"/>
  <c r="AB139" i="1"/>
  <c r="AB45" i="1"/>
  <c r="O42" i="2" s="1"/>
  <c r="T42" i="2" s="1"/>
  <c r="AB38" i="1"/>
  <c r="O35" i="2" s="1"/>
  <c r="T35" i="2" s="1"/>
  <c r="AB214" i="1"/>
  <c r="O211" i="2" s="1"/>
  <c r="T211" i="2" s="1"/>
  <c r="AB81" i="1"/>
  <c r="O78" i="2" s="1"/>
  <c r="T78" i="2" s="1"/>
  <c r="AB247" i="1"/>
  <c r="O244" i="2" s="1"/>
  <c r="T244" i="2" s="1"/>
  <c r="AB197" i="1"/>
  <c r="O194" i="2" s="1"/>
  <c r="T194" i="2" s="1"/>
  <c r="AB238" i="1"/>
  <c r="O235" i="2" s="1"/>
  <c r="T235" i="2" s="1"/>
  <c r="AB133" i="1"/>
  <c r="AB280" i="1"/>
  <c r="O277" i="2" s="1"/>
  <c r="T277" i="2" s="1"/>
  <c r="AB178" i="1"/>
  <c r="AB275" i="1"/>
  <c r="O272" i="2" s="1"/>
  <c r="T272" i="2" s="1"/>
  <c r="AB27" i="1"/>
  <c r="AB270" i="1"/>
  <c r="O267" i="2" s="1"/>
  <c r="T267" i="2" s="1"/>
  <c r="AB77" i="1"/>
  <c r="O74" i="2" s="1"/>
  <c r="T74" i="2" s="1"/>
  <c r="AB43" i="1"/>
  <c r="O40" i="2" s="1"/>
  <c r="T40" i="2" s="1"/>
  <c r="AB298" i="1"/>
  <c r="O295" i="2" s="1"/>
  <c r="T295" i="2" s="1"/>
  <c r="AB169" i="1"/>
  <c r="AB235" i="1"/>
  <c r="O232" i="2" s="1"/>
  <c r="T232" i="2" s="1"/>
  <c r="AB262" i="1"/>
  <c r="O259" i="2" s="1"/>
  <c r="T259" i="2" s="1"/>
  <c r="AB321" i="1"/>
  <c r="AB156" i="1"/>
  <c r="AB316" i="1"/>
  <c r="AB246" i="1"/>
  <c r="AB226" i="1"/>
  <c r="AB184" i="1"/>
  <c r="O181" i="2" s="1"/>
  <c r="T181" i="2" s="1"/>
  <c r="AB34" i="1"/>
  <c r="O31" i="2" s="1"/>
  <c r="T31" i="2" s="1"/>
  <c r="AB170" i="1"/>
  <c r="O167" i="2" s="1"/>
  <c r="T167" i="2" s="1"/>
  <c r="AB26" i="1"/>
  <c r="O23" i="2" s="1"/>
  <c r="T23" i="2" s="1"/>
  <c r="AB327" i="1"/>
  <c r="AB88" i="1"/>
  <c r="O85" i="2" s="1"/>
  <c r="T85" i="2" s="1"/>
  <c r="AB228" i="1"/>
  <c r="AB236" i="1"/>
  <c r="O233" i="2" s="1"/>
  <c r="T233" i="2" s="1"/>
  <c r="AB249" i="1"/>
  <c r="AB202" i="1"/>
  <c r="AB199" i="1"/>
  <c r="AB71" i="1"/>
  <c r="AB136" i="1"/>
  <c r="O133" i="2" s="1"/>
  <c r="T133" i="2" s="1"/>
  <c r="AB306" i="1"/>
  <c r="O303" i="2" s="1"/>
  <c r="T303" i="2" s="1"/>
  <c r="AB46" i="1"/>
  <c r="O43" i="2" s="1"/>
  <c r="T43" i="2" s="1"/>
  <c r="AB166" i="1"/>
  <c r="AB305" i="1"/>
  <c r="O302" i="2" s="1"/>
  <c r="T302" i="2" s="1"/>
  <c r="AB203" i="1"/>
  <c r="O200" i="2" s="1"/>
  <c r="T200" i="2" s="1"/>
  <c r="AB268" i="1"/>
  <c r="O265" i="2" s="1"/>
  <c r="T265" i="2" s="1"/>
  <c r="AB221" i="1"/>
  <c r="AB196" i="1"/>
  <c r="AB149" i="1"/>
  <c r="AB326" i="1"/>
  <c r="O323" i="2" s="1"/>
  <c r="T323" i="2" s="1"/>
  <c r="AB30" i="1"/>
  <c r="O27" i="2" s="1"/>
  <c r="T27" i="2" s="1"/>
  <c r="AB49" i="1"/>
  <c r="O46" i="2" s="1"/>
  <c r="T46" i="2" s="1"/>
  <c r="AB142" i="1"/>
  <c r="O139" i="2" s="1"/>
  <c r="T139" i="2" s="1"/>
  <c r="AB299" i="1"/>
  <c r="O296" i="2" s="1"/>
  <c r="T296" i="2" s="1"/>
  <c r="AB132" i="1"/>
  <c r="AB167" i="1"/>
  <c r="O164" i="2" s="1"/>
  <c r="T164" i="2" s="1"/>
  <c r="AB254" i="1"/>
  <c r="O251" i="2" s="1"/>
  <c r="T251" i="2" s="1"/>
  <c r="AB187" i="1"/>
  <c r="O184" i="2" s="1"/>
  <c r="T184" i="2" s="1"/>
  <c r="AB215" i="1"/>
  <c r="AB134" i="1"/>
  <c r="AB241" i="1"/>
  <c r="AB210" i="1"/>
  <c r="O207" i="2" s="1"/>
  <c r="T207" i="2" s="1"/>
  <c r="AB191" i="1"/>
  <c r="AB258" i="1"/>
  <c r="O255" i="2" s="1"/>
  <c r="T255" i="2" s="1"/>
  <c r="AB95" i="1"/>
  <c r="O92" i="2" s="1"/>
  <c r="T92" i="2" s="1"/>
  <c r="AB172" i="1"/>
  <c r="O169" i="2" s="1"/>
  <c r="T169" i="2" s="1"/>
  <c r="AB164" i="1"/>
  <c r="O161" i="2" s="1"/>
  <c r="T161" i="2" s="1"/>
  <c r="AB317" i="1"/>
  <c r="O314" i="2" s="1"/>
  <c r="T314" i="2" s="1"/>
  <c r="H64" i="2"/>
  <c r="T36" i="1"/>
  <c r="U36" i="1" s="1"/>
  <c r="AD36" i="1" s="1"/>
  <c r="AH36" i="1" s="1"/>
  <c r="T65" i="1"/>
  <c r="U65" i="1" s="1"/>
  <c r="AD65" i="1" s="1"/>
  <c r="AH65" i="1" s="1"/>
  <c r="T310" i="1"/>
  <c r="U310" i="1" s="1"/>
  <c r="AD310" i="1" s="1"/>
  <c r="AH310" i="1" s="1"/>
  <c r="H149" i="2"/>
  <c r="T56" i="1"/>
  <c r="U56" i="1" s="1"/>
  <c r="AD56" i="1" s="1"/>
  <c r="AH56" i="1" s="1"/>
  <c r="T154" i="1"/>
  <c r="U154" i="1" s="1"/>
  <c r="AD154" i="1" s="1"/>
  <c r="AH154" i="1" s="1"/>
  <c r="R6" i="2"/>
  <c r="T17" i="3"/>
  <c r="N6" i="2"/>
  <c r="N17" i="3"/>
  <c r="T311" i="1"/>
  <c r="U311" i="1" s="1"/>
  <c r="AD311" i="1" s="1"/>
  <c r="AH311" i="1" s="1"/>
  <c r="H284" i="2"/>
  <c r="H238" i="2"/>
  <c r="T176" i="1"/>
  <c r="U176" i="1" s="1"/>
  <c r="AD176" i="1" s="1"/>
  <c r="AH176" i="1" s="1"/>
  <c r="T177" i="1"/>
  <c r="U177" i="1" s="1"/>
  <c r="AD177" i="1" s="1"/>
  <c r="AH177" i="1" s="1"/>
  <c r="T330" i="1"/>
  <c r="U330" i="1" s="1"/>
  <c r="AD330" i="1" s="1"/>
  <c r="AH330" i="1" s="1"/>
  <c r="T302" i="1"/>
  <c r="U302" i="1" s="1"/>
  <c r="AD302" i="1" s="1"/>
  <c r="AH302" i="1" s="1"/>
  <c r="H148" i="2"/>
  <c r="T158" i="1"/>
  <c r="U158" i="1" s="1"/>
  <c r="AD158" i="1" s="1"/>
  <c r="AH158" i="1" s="1"/>
  <c r="H101" i="2"/>
  <c r="T113" i="1"/>
  <c r="U113" i="1" s="1"/>
  <c r="AD113" i="1" s="1"/>
  <c r="AH113" i="1" s="1"/>
  <c r="T161" i="1"/>
  <c r="U161" i="1" s="1"/>
  <c r="AD161" i="1" s="1"/>
  <c r="AH161" i="1" s="1"/>
  <c r="J239" i="2"/>
  <c r="J140" i="2"/>
  <c r="J318" i="2"/>
  <c r="J59" i="2"/>
  <c r="J204" i="2"/>
  <c r="J37" i="2"/>
  <c r="J25" i="2"/>
  <c r="J85" i="2"/>
  <c r="J94" i="2"/>
  <c r="J70" i="2"/>
  <c r="J148" i="2"/>
  <c r="J29" i="2"/>
  <c r="J97" i="2"/>
  <c r="J34" i="2"/>
  <c r="J248" i="2"/>
  <c r="J277" i="2"/>
  <c r="J225" i="2"/>
  <c r="J305" i="2"/>
  <c r="J55" i="2"/>
  <c r="J48" i="2"/>
  <c r="J77" i="2"/>
  <c r="J232" i="2"/>
  <c r="J153" i="2"/>
  <c r="J141" i="2"/>
  <c r="J259" i="2"/>
  <c r="J185" i="2"/>
  <c r="J230" i="2"/>
  <c r="J233" i="2"/>
  <c r="J216" i="2"/>
  <c r="J87" i="2"/>
  <c r="J154" i="2"/>
  <c r="J118" i="2"/>
  <c r="J206" i="2"/>
  <c r="J246" i="2"/>
  <c r="J236" i="2"/>
  <c r="J199" i="2"/>
  <c r="J208" i="2"/>
  <c r="J117" i="2"/>
  <c r="J240" i="2"/>
  <c r="J98" i="2"/>
  <c r="J86" i="2"/>
  <c r="J227" i="2"/>
  <c r="J237" i="2"/>
  <c r="J311" i="2"/>
  <c r="J325" i="2"/>
  <c r="J271" i="2"/>
  <c r="J264" i="2"/>
  <c r="J196" i="2"/>
  <c r="J119" i="2"/>
  <c r="J279" i="2"/>
  <c r="J90" i="2"/>
  <c r="J151" i="2"/>
  <c r="J122" i="2"/>
  <c r="J317" i="2"/>
  <c r="J52" i="2"/>
  <c r="J68" i="2"/>
  <c r="J192" i="2"/>
  <c r="J106" i="2"/>
  <c r="J319" i="2"/>
  <c r="J288" i="2"/>
  <c r="J44" i="2"/>
  <c r="J252" i="2"/>
  <c r="J133" i="2"/>
  <c r="J291" i="2"/>
  <c r="J303" i="2"/>
  <c r="J275" i="2"/>
  <c r="J17" i="2"/>
  <c r="J100" i="2"/>
  <c r="J269" i="2"/>
  <c r="J21" i="2"/>
  <c r="J261" i="2"/>
  <c r="J114" i="2"/>
  <c r="J214" i="2"/>
  <c r="J306" i="2"/>
  <c r="J313" i="2"/>
  <c r="J266" i="2"/>
  <c r="J327" i="2"/>
  <c r="J290" i="2"/>
  <c r="J13" i="2"/>
  <c r="J187" i="2"/>
  <c r="J210" i="2"/>
  <c r="J15" i="2"/>
  <c r="J144" i="2"/>
  <c r="J43" i="2"/>
  <c r="J300" i="2"/>
  <c r="J145" i="2"/>
  <c r="J282" i="2"/>
  <c r="J223" i="2"/>
  <c r="J217" i="2"/>
  <c r="J301" i="2"/>
  <c r="J203" i="2"/>
  <c r="J258" i="2"/>
  <c r="J268" i="2"/>
  <c r="J260" i="2"/>
  <c r="J126" i="2"/>
  <c r="J8" i="2"/>
  <c r="J242" i="2"/>
  <c r="J177" i="2"/>
  <c r="J163" i="2"/>
  <c r="J121" i="2"/>
  <c r="J209" i="2"/>
  <c r="J250" i="2"/>
  <c r="J80" i="2"/>
  <c r="J302" i="2"/>
  <c r="J155" i="2"/>
  <c r="J67" i="2"/>
  <c r="J28" i="2"/>
  <c r="J147" i="2"/>
  <c r="J272" i="2"/>
  <c r="J200" i="2"/>
  <c r="J20" i="2"/>
  <c r="J36" i="2"/>
  <c r="J22" i="2"/>
  <c r="J170" i="2"/>
  <c r="J181" i="2"/>
  <c r="J265" i="2"/>
  <c r="J132" i="2"/>
  <c r="J274" i="2"/>
  <c r="J224" i="2"/>
  <c r="J315" i="2"/>
  <c r="J31" i="2"/>
  <c r="J69" i="2"/>
  <c r="J213" i="2"/>
  <c r="J125" i="2"/>
  <c r="J143" i="2"/>
  <c r="J91" i="2"/>
  <c r="J218" i="2"/>
  <c r="J63" i="2"/>
  <c r="J159" i="2"/>
  <c r="J270" i="2"/>
  <c r="J65" i="2"/>
  <c r="J273" i="2"/>
  <c r="J198" i="2"/>
  <c r="J322" i="2"/>
  <c r="J283" i="2"/>
  <c r="J183" i="2"/>
  <c r="J309" i="2"/>
  <c r="J108" i="2"/>
  <c r="J308" i="2"/>
  <c r="J105" i="2"/>
  <c r="J193" i="2"/>
  <c r="J19" i="2"/>
  <c r="J7" i="2"/>
  <c r="J226" i="2"/>
  <c r="J202" i="2"/>
  <c r="J320" i="2"/>
  <c r="J50" i="2"/>
  <c r="J96" i="2"/>
  <c r="J146" i="2"/>
  <c r="J61" i="2"/>
  <c r="J215" i="2"/>
  <c r="J189" i="2"/>
  <c r="J84" i="2"/>
  <c r="J32" i="2"/>
  <c r="J47" i="2"/>
  <c r="J82" i="2"/>
  <c r="J323" i="2"/>
  <c r="J245" i="2"/>
  <c r="J262" i="2"/>
  <c r="J162" i="2"/>
  <c r="J60" i="2"/>
  <c r="J27" i="2"/>
  <c r="J168" i="2"/>
  <c r="J156" i="2"/>
  <c r="J134" i="2"/>
  <c r="J116" i="2"/>
  <c r="J263" i="2"/>
  <c r="J191" i="2"/>
  <c r="J104" i="2"/>
  <c r="J280" i="2"/>
  <c r="J14" i="2"/>
  <c r="J46" i="2"/>
  <c r="J234" i="2"/>
  <c r="J186" i="2"/>
  <c r="J229" i="2"/>
  <c r="J89" i="2"/>
  <c r="J110" i="2"/>
  <c r="J139" i="2"/>
  <c r="J11" i="2"/>
  <c r="J241" i="2"/>
  <c r="J221" i="2"/>
  <c r="J120" i="2"/>
  <c r="J113" i="2"/>
  <c r="J329" i="2"/>
  <c r="J167" i="2"/>
  <c r="J58" i="2"/>
  <c r="J171" i="2"/>
  <c r="J45" i="2"/>
  <c r="J23" i="2"/>
  <c r="J292" i="2"/>
  <c r="J66" i="2"/>
  <c r="J324" i="2"/>
  <c r="J296" i="2"/>
  <c r="J138" i="2"/>
  <c r="J281" i="2"/>
  <c r="J142" i="2"/>
  <c r="J39" i="2"/>
  <c r="J30" i="2"/>
  <c r="J115" i="2"/>
  <c r="J249" i="2"/>
  <c r="J81" i="2"/>
  <c r="J228" i="2"/>
  <c r="J180" i="2"/>
  <c r="J165" i="2"/>
  <c r="J129" i="2"/>
  <c r="J197" i="2"/>
  <c r="J247" i="2"/>
  <c r="J285" i="2"/>
  <c r="J164" i="2"/>
  <c r="J284" i="2"/>
  <c r="J178" i="2"/>
  <c r="J16" i="2"/>
  <c r="J298" i="2"/>
  <c r="J251" i="2"/>
  <c r="J184" i="2"/>
  <c r="J297" i="2"/>
  <c r="J109" i="2"/>
  <c r="J107" i="2"/>
  <c r="J310" i="2"/>
  <c r="J231" i="2"/>
  <c r="J103" i="2"/>
  <c r="J212" i="2"/>
  <c r="J205" i="2"/>
  <c r="J136" i="2"/>
  <c r="J42" i="2"/>
  <c r="J101" i="2"/>
  <c r="J131" i="2"/>
  <c r="J172" i="2"/>
  <c r="J222" i="2"/>
  <c r="J102" i="2"/>
  <c r="J62" i="2"/>
  <c r="J76" i="2"/>
  <c r="J24" i="2"/>
  <c r="J278" i="2"/>
  <c r="J72" i="2"/>
  <c r="J211" i="2"/>
  <c r="J238" i="2"/>
  <c r="J150" i="2"/>
  <c r="J207" i="2"/>
  <c r="J137" i="2"/>
  <c r="J51" i="2"/>
  <c r="J286" i="2"/>
  <c r="J188" i="2"/>
  <c r="J267" i="2"/>
  <c r="J201" i="2"/>
  <c r="J149" i="2"/>
  <c r="J123" i="2"/>
  <c r="J53" i="2"/>
  <c r="J174" i="2"/>
  <c r="J328" i="2"/>
  <c r="J244" i="2"/>
  <c r="J299" i="2"/>
  <c r="J194" i="2"/>
  <c r="J75" i="2"/>
  <c r="J169" i="2"/>
  <c r="J54" i="2"/>
  <c r="J293" i="2"/>
  <c r="J93" i="2"/>
  <c r="J312" i="2"/>
  <c r="J128" i="2"/>
  <c r="J176" i="2"/>
  <c r="J314" i="2"/>
  <c r="J127" i="2"/>
  <c r="J9" i="2"/>
  <c r="J95" i="2"/>
  <c r="J40" i="2"/>
  <c r="J79" i="2"/>
  <c r="J152" i="2"/>
  <c r="J235" i="2"/>
  <c r="J254" i="2"/>
  <c r="J256" i="2"/>
  <c r="J64" i="2"/>
  <c r="J111" i="2"/>
  <c r="J289" i="2"/>
  <c r="J41" i="2"/>
  <c r="J18" i="2"/>
  <c r="T29" i="1"/>
  <c r="U29" i="1" s="1"/>
  <c r="AD29" i="1" s="1"/>
  <c r="AH29" i="1" s="1"/>
  <c r="T170" i="1"/>
  <c r="U170" i="1" s="1"/>
  <c r="AD170" i="1" s="1"/>
  <c r="AH170" i="1" s="1"/>
  <c r="J220" i="2"/>
  <c r="T117" i="1"/>
  <c r="U117" i="1" s="1"/>
  <c r="AD117" i="1" s="1"/>
  <c r="AH117" i="1" s="1"/>
  <c r="T275" i="1"/>
  <c r="U275" i="1" s="1"/>
  <c r="AD275" i="1" s="1"/>
  <c r="AH275" i="1" s="1"/>
  <c r="H172" i="2"/>
  <c r="T99" i="1"/>
  <c r="U99" i="1" s="1"/>
  <c r="AD99" i="1" s="1"/>
  <c r="AH99" i="1" s="1"/>
  <c r="T331" i="1"/>
  <c r="U331" i="1" s="1"/>
  <c r="AD331" i="1" s="1"/>
  <c r="AH331" i="1" s="1"/>
  <c r="H80" i="2"/>
  <c r="T238" i="1"/>
  <c r="U238" i="1" s="1"/>
  <c r="AD238" i="1" s="1"/>
  <c r="AH238" i="1" s="1"/>
  <c r="T143" i="1"/>
  <c r="U143" i="1" s="1"/>
  <c r="AD143" i="1" s="1"/>
  <c r="AH143" i="1" s="1"/>
  <c r="T70" i="1"/>
  <c r="U70" i="1" s="1"/>
  <c r="AD70" i="1" s="1"/>
  <c r="AH70" i="1" s="1"/>
  <c r="H322" i="2"/>
  <c r="H195" i="2"/>
  <c r="T198" i="1"/>
  <c r="U198" i="1" s="1"/>
  <c r="AD198" i="1" s="1"/>
  <c r="AH198" i="1" s="1"/>
  <c r="H285" i="2"/>
  <c r="T118" i="1"/>
  <c r="U118" i="1" s="1"/>
  <c r="AD118" i="1" s="1"/>
  <c r="AH118" i="1" s="1"/>
  <c r="T111" i="1"/>
  <c r="U111" i="1" s="1"/>
  <c r="AD111" i="1" s="1"/>
  <c r="AH111" i="1" s="1"/>
  <c r="H23" i="2"/>
  <c r="T289" i="1"/>
  <c r="U289" i="1" s="1"/>
  <c r="AD289" i="1" s="1"/>
  <c r="AH289" i="1" s="1"/>
  <c r="H180" i="2"/>
  <c r="J78" i="2"/>
  <c r="T187" i="1"/>
  <c r="U187" i="1" s="1"/>
  <c r="AD187" i="1" s="1"/>
  <c r="AH187" i="1" s="1"/>
  <c r="T304" i="1"/>
  <c r="U304" i="1" s="1"/>
  <c r="AD304" i="1" s="1"/>
  <c r="AH304" i="1" s="1"/>
  <c r="T45" i="1"/>
  <c r="U45" i="1" s="1"/>
  <c r="AD45" i="1" s="1"/>
  <c r="AH45" i="1" s="1"/>
  <c r="T137" i="1"/>
  <c r="U137" i="1" s="1"/>
  <c r="AD137" i="1" s="1"/>
  <c r="AH137" i="1" s="1"/>
  <c r="T319" i="1"/>
  <c r="U319" i="1" s="1"/>
  <c r="AD319" i="1" s="1"/>
  <c r="AH319" i="1" s="1"/>
  <c r="H88" i="2"/>
  <c r="T74" i="1"/>
  <c r="U74" i="1" s="1"/>
  <c r="AD74" i="1" s="1"/>
  <c r="AH74" i="1" s="1"/>
  <c r="H24" i="2"/>
  <c r="T300" i="1"/>
  <c r="U300" i="1" s="1"/>
  <c r="AD300" i="1" s="1"/>
  <c r="AH300" i="1" s="1"/>
  <c r="T90" i="1"/>
  <c r="U90" i="1" s="1"/>
  <c r="AD90" i="1" s="1"/>
  <c r="AH90" i="1" s="1"/>
  <c r="H267" i="2"/>
  <c r="H319" i="2"/>
  <c r="H152" i="2"/>
  <c r="T168" i="1"/>
  <c r="U168" i="1" s="1"/>
  <c r="AD168" i="1" s="1"/>
  <c r="AH168" i="1" s="1"/>
  <c r="H249" i="2"/>
  <c r="H131" i="2"/>
  <c r="H295" i="2"/>
  <c r="T148" i="1"/>
  <c r="U148" i="1" s="1"/>
  <c r="AD148" i="1" s="1"/>
  <c r="AH148" i="1" s="1"/>
  <c r="H219" i="2"/>
  <c r="T266" i="1"/>
  <c r="U266" i="1" s="1"/>
  <c r="AD266" i="1" s="1"/>
  <c r="AH266" i="1" s="1"/>
  <c r="T100" i="1"/>
  <c r="U100" i="1" s="1"/>
  <c r="AD100" i="1" s="1"/>
  <c r="AH100" i="1" s="1"/>
  <c r="H135" i="2"/>
  <c r="T132" i="1"/>
  <c r="U132" i="1" s="1"/>
  <c r="AD132" i="1" s="1"/>
  <c r="AH132" i="1" s="1"/>
  <c r="H197" i="2"/>
  <c r="T142" i="1"/>
  <c r="U142" i="1" s="1"/>
  <c r="AD142" i="1" s="1"/>
  <c r="AH142" i="1" s="1"/>
  <c r="H93" i="2"/>
  <c r="T37" i="1"/>
  <c r="U37" i="1" s="1"/>
  <c r="AD37" i="1" s="1"/>
  <c r="AH37" i="1" s="1"/>
  <c r="H143" i="2"/>
  <c r="H39" i="2"/>
  <c r="H58" i="2"/>
  <c r="T209" i="1"/>
  <c r="U209" i="1" s="1"/>
  <c r="AD209" i="1" s="1"/>
  <c r="AH209" i="1" s="1"/>
  <c r="T94" i="1"/>
  <c r="U94" i="1" s="1"/>
  <c r="AD94" i="1" s="1"/>
  <c r="AH94" i="1" s="1"/>
  <c r="H30" i="2"/>
  <c r="H51" i="2"/>
  <c r="H56" i="2"/>
  <c r="H189" i="2"/>
  <c r="T236" i="1"/>
  <c r="U236" i="1" s="1"/>
  <c r="AD236" i="1" s="1"/>
  <c r="AH236" i="1" s="1"/>
  <c r="H247" i="2"/>
  <c r="T86" i="1"/>
  <c r="U86" i="1" s="1"/>
  <c r="AD86" i="1" s="1"/>
  <c r="AH86" i="1" s="1"/>
  <c r="H287" i="2"/>
  <c r="T229" i="1"/>
  <c r="U229" i="1" s="1"/>
  <c r="AD229" i="1" s="1"/>
  <c r="AH229" i="1" s="1"/>
  <c r="H142" i="2"/>
  <c r="T57" i="1"/>
  <c r="U57" i="1" s="1"/>
  <c r="AD57" i="1" s="1"/>
  <c r="AH57" i="1" s="1"/>
  <c r="H187" i="2"/>
  <c r="T139" i="1"/>
  <c r="U139" i="1" s="1"/>
  <c r="AD139" i="1" s="1"/>
  <c r="AH139" i="1" s="1"/>
  <c r="J83" i="2"/>
  <c r="H276" i="2"/>
  <c r="T265" i="1"/>
  <c r="U265" i="1" s="1"/>
  <c r="AD265" i="1" s="1"/>
  <c r="AH265" i="1" s="1"/>
  <c r="H298" i="2"/>
  <c r="H103" i="2"/>
  <c r="T25" i="1"/>
  <c r="U25" i="1" s="1"/>
  <c r="AD25" i="1" s="1"/>
  <c r="AH25" i="1" s="1"/>
  <c r="H168" i="2"/>
  <c r="T15" i="1"/>
  <c r="U15" i="1" s="1"/>
  <c r="AD15" i="1" s="1"/>
  <c r="AH15" i="1" s="1"/>
  <c r="H229" i="2"/>
  <c r="T123" i="1"/>
  <c r="U123" i="1" s="1"/>
  <c r="AD123" i="1" s="1"/>
  <c r="AH123" i="1" s="1"/>
  <c r="J26" i="2"/>
  <c r="T19" i="1"/>
  <c r="U19" i="1" s="1"/>
  <c r="AD19" i="1" s="1"/>
  <c r="AH19" i="1" s="1"/>
  <c r="T215" i="1"/>
  <c r="U215" i="1" s="1"/>
  <c r="AD215" i="1" s="1"/>
  <c r="AH215" i="1" s="1"/>
  <c r="T35" i="1"/>
  <c r="U35" i="1" s="1"/>
  <c r="AD35" i="1" s="1"/>
  <c r="AH35" i="1" s="1"/>
  <c r="T43" i="1"/>
  <c r="U43" i="1" s="1"/>
  <c r="AD43" i="1" s="1"/>
  <c r="AH43" i="1" s="1"/>
  <c r="T49" i="1"/>
  <c r="U49" i="1" s="1"/>
  <c r="AD49" i="1" s="1"/>
  <c r="AH49" i="1" s="1"/>
  <c r="T189" i="1"/>
  <c r="U189" i="1" s="1"/>
  <c r="AD189" i="1" s="1"/>
  <c r="AH189" i="1" s="1"/>
  <c r="T323" i="1"/>
  <c r="U323" i="1" s="1"/>
  <c r="AD323" i="1" s="1"/>
  <c r="AH323" i="1" s="1"/>
  <c r="T253" i="1"/>
  <c r="U253" i="1" s="1"/>
  <c r="AD253" i="1" s="1"/>
  <c r="AH253" i="1" s="1"/>
  <c r="H73" i="2"/>
  <c r="H102" i="2"/>
  <c r="T317" i="1"/>
  <c r="U317" i="1" s="1"/>
  <c r="AD317" i="1" s="1"/>
  <c r="AH317" i="1" s="1"/>
  <c r="T208" i="1"/>
  <c r="U208" i="1" s="1"/>
  <c r="AD208" i="1" s="1"/>
  <c r="AH208" i="1" s="1"/>
  <c r="T320" i="1"/>
  <c r="U320" i="1" s="1"/>
  <c r="AD320" i="1" s="1"/>
  <c r="AH320" i="1" s="1"/>
  <c r="H218" i="2"/>
  <c r="T77" i="1"/>
  <c r="U77" i="1" s="1"/>
  <c r="AD77" i="1" s="1"/>
  <c r="AH77" i="1" s="1"/>
  <c r="H65" i="2"/>
  <c r="T194" i="1"/>
  <c r="U194" i="1" s="1"/>
  <c r="AD194" i="1" s="1"/>
  <c r="AH194" i="1" s="1"/>
  <c r="J157" i="2"/>
  <c r="T174" i="1"/>
  <c r="U174" i="1" s="1"/>
  <c r="AD174" i="1" s="1"/>
  <c r="AH174" i="1" s="1"/>
  <c r="T191" i="1"/>
  <c r="U191" i="1" s="1"/>
  <c r="AD191" i="1" s="1"/>
  <c r="AH191" i="1" s="1"/>
  <c r="H182" i="2"/>
  <c r="T224" i="1"/>
  <c r="U224" i="1" s="1"/>
  <c r="AD224" i="1" s="1"/>
  <c r="AH224" i="1" s="1"/>
  <c r="H159" i="2"/>
  <c r="H300" i="2"/>
  <c r="T28" i="1"/>
  <c r="U28" i="1" s="1"/>
  <c r="AD28" i="1" s="1"/>
  <c r="AH28" i="1" s="1"/>
  <c r="T14" i="1"/>
  <c r="U14" i="1" s="1"/>
  <c r="AD14" i="1" s="1"/>
  <c r="AH14" i="1" s="1"/>
  <c r="H309" i="2"/>
  <c r="J71" i="2"/>
  <c r="T24" i="1"/>
  <c r="U24" i="1" s="1"/>
  <c r="AD24" i="1" s="1"/>
  <c r="AH24" i="1" s="1"/>
  <c r="H28" i="2"/>
  <c r="T95" i="1"/>
  <c r="U95" i="1" s="1"/>
  <c r="AD95" i="1" s="1"/>
  <c r="AH95" i="1" s="1"/>
  <c r="T196" i="1"/>
  <c r="U196" i="1" s="1"/>
  <c r="AD196" i="1" s="1"/>
  <c r="AH196" i="1" s="1"/>
  <c r="T205" i="1"/>
  <c r="U205" i="1" s="1"/>
  <c r="AD205" i="1" s="1"/>
  <c r="AH205" i="1" s="1"/>
  <c r="H60" i="2"/>
  <c r="T60" i="1"/>
  <c r="U60" i="1" s="1"/>
  <c r="AD60" i="1" s="1"/>
  <c r="AH60" i="1" s="1"/>
  <c r="T50" i="1"/>
  <c r="U50" i="1" s="1"/>
  <c r="AD50" i="1" s="1"/>
  <c r="AH50" i="1" s="1"/>
  <c r="T75" i="1"/>
  <c r="U75" i="1" s="1"/>
  <c r="AD75" i="1" s="1"/>
  <c r="AH75" i="1" s="1"/>
  <c r="H156" i="2"/>
  <c r="T201" i="1"/>
  <c r="U201" i="1" s="1"/>
  <c r="AD201" i="1" s="1"/>
  <c r="AH201" i="1" s="1"/>
  <c r="T299" i="1"/>
  <c r="U299" i="1" s="1"/>
  <c r="AD299" i="1" s="1"/>
  <c r="AH299" i="1" s="1"/>
  <c r="H89" i="2"/>
  <c r="T38" i="1"/>
  <c r="U38" i="1" s="1"/>
  <c r="AD38" i="1" s="1"/>
  <c r="AH38" i="1" s="1"/>
  <c r="T286" i="1"/>
  <c r="U286" i="1" s="1"/>
  <c r="AD286" i="1" s="1"/>
  <c r="AH286" i="1" s="1"/>
  <c r="T114" i="1"/>
  <c r="U114" i="1" s="1"/>
  <c r="AD114" i="1" s="1"/>
  <c r="AH114" i="1" s="1"/>
  <c r="H105" i="2"/>
  <c r="T210" i="1"/>
  <c r="U210" i="1" s="1"/>
  <c r="AD210" i="1" s="1"/>
  <c r="AH210" i="1" s="1"/>
  <c r="H324" i="2"/>
  <c r="T226" i="1"/>
  <c r="U226" i="1" s="1"/>
  <c r="AD226" i="1" s="1"/>
  <c r="AH226" i="1" s="1"/>
  <c r="H289" i="2"/>
  <c r="H175" i="2"/>
  <c r="H227" i="2"/>
  <c r="H163" i="2"/>
  <c r="H288" i="2"/>
  <c r="H259" i="2"/>
  <c r="H98" i="2"/>
  <c r="T102" i="1"/>
  <c r="U102" i="1" s="1"/>
  <c r="AD102" i="1" s="1"/>
  <c r="AH102" i="1" s="1"/>
  <c r="T156" i="1"/>
  <c r="U156" i="1" s="1"/>
  <c r="AD156" i="1" s="1"/>
  <c r="AH156" i="1" s="1"/>
  <c r="T98" i="1"/>
  <c r="U98" i="1" s="1"/>
  <c r="AD98" i="1" s="1"/>
  <c r="AH98" i="1" s="1"/>
  <c r="H95" i="2"/>
  <c r="J304" i="2"/>
  <c r="T71" i="1"/>
  <c r="U71" i="1" s="1"/>
  <c r="AD71" i="1" s="1"/>
  <c r="AH71" i="1" s="1"/>
  <c r="T153" i="1"/>
  <c r="U153" i="1" s="1"/>
  <c r="AD153" i="1" s="1"/>
  <c r="AH153" i="1" s="1"/>
  <c r="H277" i="2"/>
  <c r="T257" i="1"/>
  <c r="U257" i="1" s="1"/>
  <c r="AD257" i="1" s="1"/>
  <c r="AH257" i="1" s="1"/>
  <c r="T305" i="1"/>
  <c r="U305" i="1" s="1"/>
  <c r="AD305" i="1" s="1"/>
  <c r="AH305" i="1" s="1"/>
  <c r="T17" i="1"/>
  <c r="U17" i="1" s="1"/>
  <c r="AD17" i="1" s="1"/>
  <c r="AH17" i="1" s="1"/>
  <c r="H266" i="2"/>
  <c r="H85" i="2"/>
  <c r="J321" i="2"/>
  <c r="H8" i="2"/>
  <c r="T20" i="1"/>
  <c r="U20" i="1" s="1"/>
  <c r="AD20" i="1" s="1"/>
  <c r="AH20" i="1" s="1"/>
  <c r="H265" i="2"/>
  <c r="T219" i="1"/>
  <c r="U219" i="1" s="1"/>
  <c r="AD219" i="1" s="1"/>
  <c r="AH219" i="1" s="1"/>
  <c r="T214" i="1"/>
  <c r="U214" i="1" s="1"/>
  <c r="AD214" i="1" s="1"/>
  <c r="AH214" i="1" s="1"/>
  <c r="T165" i="1"/>
  <c r="U165" i="1" s="1"/>
  <c r="AD165" i="1" s="1"/>
  <c r="AH165" i="1" s="1"/>
  <c r="T278" i="1"/>
  <c r="U278" i="1" s="1"/>
  <c r="AD278" i="1" s="1"/>
  <c r="AH278" i="1" s="1"/>
  <c r="T73" i="1"/>
  <c r="U73" i="1" s="1"/>
  <c r="AD73" i="1" s="1"/>
  <c r="AH73" i="1" s="1"/>
  <c r="T116" i="1"/>
  <c r="U116" i="1" s="1"/>
  <c r="AD116" i="1" s="1"/>
  <c r="AH116" i="1" s="1"/>
  <c r="T324" i="1"/>
  <c r="U324" i="1" s="1"/>
  <c r="AD324" i="1" s="1"/>
  <c r="AH324" i="1" s="1"/>
  <c r="T69" i="1"/>
  <c r="U69" i="1" s="1"/>
  <c r="AD69" i="1" s="1"/>
  <c r="AH69" i="1" s="1"/>
  <c r="H66" i="2"/>
  <c r="T125" i="1"/>
  <c r="U125" i="1" s="1"/>
  <c r="AD125" i="1" s="1"/>
  <c r="AH125" i="1" s="1"/>
  <c r="H323" i="2"/>
  <c r="T318" i="1"/>
  <c r="U318" i="1" s="1"/>
  <c r="AD318" i="1" s="1"/>
  <c r="AH318" i="1" s="1"/>
  <c r="T212" i="1"/>
  <c r="U212" i="1" s="1"/>
  <c r="AD212" i="1" s="1"/>
  <c r="AH212" i="1" s="1"/>
  <c r="T218" i="1"/>
  <c r="U218" i="1" s="1"/>
  <c r="AD218" i="1" s="1"/>
  <c r="AH218" i="1" s="1"/>
  <c r="T44" i="1"/>
  <c r="U44" i="1" s="1"/>
  <c r="AD44" i="1" s="1"/>
  <c r="AH44" i="1" s="1"/>
  <c r="T244" i="1"/>
  <c r="U244" i="1" s="1"/>
  <c r="AD244" i="1" s="1"/>
  <c r="AH244" i="1" s="1"/>
  <c r="T249" i="1"/>
  <c r="U249" i="1" s="1"/>
  <c r="AD249" i="1" s="1"/>
  <c r="AH249" i="1" s="1"/>
  <c r="H214" i="2"/>
  <c r="T309" i="1"/>
  <c r="U309" i="1" s="1"/>
  <c r="AD309" i="1" s="1"/>
  <c r="AH309" i="1" s="1"/>
  <c r="T78" i="1"/>
  <c r="U78" i="1" s="1"/>
  <c r="AD78" i="1" s="1"/>
  <c r="AH78" i="1" s="1"/>
  <c r="H20" i="2"/>
  <c r="T58" i="1"/>
  <c r="U58" i="1" s="1"/>
  <c r="AD58" i="1" s="1"/>
  <c r="AH58" i="1" s="1"/>
  <c r="H69" i="2"/>
  <c r="T119" i="1"/>
  <c r="U119" i="1" s="1"/>
  <c r="AD119" i="1" s="1"/>
  <c r="AH119" i="1" s="1"/>
  <c r="H329" i="2"/>
  <c r="T149" i="1"/>
  <c r="U149" i="1" s="1"/>
  <c r="AD149" i="1" s="1"/>
  <c r="AH149" i="1" s="1"/>
  <c r="H146" i="2"/>
  <c r="J173" i="2"/>
  <c r="T39" i="1"/>
  <c r="U39" i="1" s="1"/>
  <c r="AD39" i="1" s="1"/>
  <c r="AH39" i="1" s="1"/>
  <c r="T103" i="1"/>
  <c r="U103" i="1" s="1"/>
  <c r="AD103" i="1" s="1"/>
  <c r="AH103" i="1" s="1"/>
  <c r="T233" i="1"/>
  <c r="U233" i="1" s="1"/>
  <c r="AD233" i="1" s="1"/>
  <c r="AH233" i="1" s="1"/>
  <c r="T48" i="1"/>
  <c r="U48" i="1" s="1"/>
  <c r="AD48" i="1" s="1"/>
  <c r="AH48" i="1" s="1"/>
  <c r="H185" i="2"/>
  <c r="T277" i="1"/>
  <c r="U277" i="1" s="1"/>
  <c r="AD277" i="1" s="1"/>
  <c r="AH277" i="1" s="1"/>
  <c r="T135" i="1"/>
  <c r="U135" i="1" s="1"/>
  <c r="AD135" i="1" s="1"/>
  <c r="AH135" i="1" s="1"/>
  <c r="T199" i="1"/>
  <c r="U199" i="1" s="1"/>
  <c r="AD199" i="1" s="1"/>
  <c r="AH199" i="1" s="1"/>
  <c r="T164" i="1"/>
  <c r="U164" i="1" s="1"/>
  <c r="AD164" i="1" s="1"/>
  <c r="AH164" i="1" s="1"/>
  <c r="T237" i="1"/>
  <c r="U237" i="1" s="1"/>
  <c r="AD237" i="1" s="1"/>
  <c r="AH237" i="1" s="1"/>
  <c r="H234" i="2"/>
  <c r="H127" i="2"/>
  <c r="T315" i="1"/>
  <c r="U315" i="1" s="1"/>
  <c r="AD315" i="1" s="1"/>
  <c r="AH315" i="1" s="1"/>
  <c r="T216" i="1"/>
  <c r="U216" i="1" s="1"/>
  <c r="AD216" i="1" s="1"/>
  <c r="AH216" i="1" s="1"/>
  <c r="H225" i="2"/>
  <c r="H117" i="2"/>
  <c r="H240" i="2"/>
  <c r="T261" i="1"/>
  <c r="U261" i="1" s="1"/>
  <c r="AD261" i="1" s="1"/>
  <c r="AH261" i="1" s="1"/>
  <c r="H125" i="2"/>
  <c r="T128" i="1"/>
  <c r="U128" i="1" s="1"/>
  <c r="AD128" i="1" s="1"/>
  <c r="AH128" i="1" s="1"/>
  <c r="H82" i="2"/>
  <c r="T85" i="1"/>
  <c r="U85" i="1" s="1"/>
  <c r="AD85" i="1" s="1"/>
  <c r="AH85" i="1" s="1"/>
  <c r="H31" i="2"/>
  <c r="T34" i="1"/>
  <c r="U34" i="1" s="1"/>
  <c r="AD34" i="1" s="1"/>
  <c r="AH34" i="1" s="1"/>
  <c r="T281" i="1"/>
  <c r="U281" i="1" s="1"/>
  <c r="AD281" i="1" s="1"/>
  <c r="AH281" i="1" s="1"/>
  <c r="H278" i="2"/>
  <c r="T248" i="1"/>
  <c r="U248" i="1" s="1"/>
  <c r="AD248" i="1" s="1"/>
  <c r="AH248" i="1" s="1"/>
  <c r="H245" i="2"/>
  <c r="T53" i="1"/>
  <c r="U53" i="1" s="1"/>
  <c r="AD53" i="1" s="1"/>
  <c r="AH53" i="1" s="1"/>
  <c r="H326" i="2"/>
  <c r="T203" i="1"/>
  <c r="U203" i="1" s="1"/>
  <c r="AD203" i="1" s="1"/>
  <c r="AH203" i="1" s="1"/>
  <c r="T247" i="1"/>
  <c r="U247" i="1" s="1"/>
  <c r="AD247" i="1" s="1"/>
  <c r="AH247" i="1" s="1"/>
  <c r="H244" i="2"/>
  <c r="H44" i="2"/>
  <c r="H170" i="2"/>
  <c r="H119" i="2"/>
  <c r="T107" i="1"/>
  <c r="U107" i="1" s="1"/>
  <c r="AD107" i="1" s="1"/>
  <c r="AH107" i="1" s="1"/>
  <c r="T180" i="1"/>
  <c r="U180" i="1" s="1"/>
  <c r="AD180" i="1" s="1"/>
  <c r="AH180" i="1" s="1"/>
  <c r="H19" i="2"/>
  <c r="T147" i="1"/>
  <c r="U147" i="1" s="1"/>
  <c r="AD147" i="1" s="1"/>
  <c r="AH147" i="1" s="1"/>
  <c r="H79" i="2"/>
  <c r="T82" i="1"/>
  <c r="U82" i="1" s="1"/>
  <c r="AD82" i="1" s="1"/>
  <c r="AH82" i="1" s="1"/>
  <c r="T307" i="1"/>
  <c r="U307" i="1" s="1"/>
  <c r="AD307" i="1" s="1"/>
  <c r="AH307" i="1" s="1"/>
  <c r="T306" i="1"/>
  <c r="U306" i="1" s="1"/>
  <c r="AD306" i="1" s="1"/>
  <c r="AH306" i="1" s="1"/>
  <c r="H256" i="2"/>
  <c r="T186" i="1"/>
  <c r="U186" i="1" s="1"/>
  <c r="AD186" i="1" s="1"/>
  <c r="AH186" i="1" s="1"/>
  <c r="H183" i="2"/>
  <c r="H280" i="2"/>
  <c r="T283" i="1"/>
  <c r="U283" i="1" s="1"/>
  <c r="AD283" i="1" s="1"/>
  <c r="AH283" i="1" s="1"/>
  <c r="J294" i="2"/>
  <c r="H224" i="2"/>
  <c r="T227" i="1"/>
  <c r="U227" i="1" s="1"/>
  <c r="AD227" i="1" s="1"/>
  <c r="AH227" i="1" s="1"/>
  <c r="T204" i="1"/>
  <c r="U204" i="1" s="1"/>
  <c r="AD204" i="1" s="1"/>
  <c r="AH204" i="1" s="1"/>
  <c r="H201" i="2"/>
  <c r="T242" i="1"/>
  <c r="U242" i="1" s="1"/>
  <c r="AD242" i="1" s="1"/>
  <c r="AH242" i="1" s="1"/>
  <c r="T296" i="1"/>
  <c r="U296" i="1" s="1"/>
  <c r="AD296" i="1" s="1"/>
  <c r="AH296" i="1" s="1"/>
  <c r="H293" i="2"/>
  <c r="T97" i="1"/>
  <c r="U97" i="1" s="1"/>
  <c r="AD97" i="1" s="1"/>
  <c r="AH97" i="1" s="1"/>
  <c r="T220" i="1"/>
  <c r="U220" i="1" s="1"/>
  <c r="AD220" i="1" s="1"/>
  <c r="AH220" i="1" s="1"/>
  <c r="H90" i="2"/>
  <c r="T179" i="1"/>
  <c r="U179" i="1" s="1"/>
  <c r="AD179" i="1" s="1"/>
  <c r="AH179" i="1" s="1"/>
  <c r="H176" i="2"/>
  <c r="T10" i="1"/>
  <c r="U10" i="1" s="1"/>
  <c r="AD10" i="1" s="1"/>
  <c r="AH10" i="1" s="1"/>
  <c r="T184" i="1"/>
  <c r="U184" i="1" s="1"/>
  <c r="AD184" i="1" s="1"/>
  <c r="AH184" i="1" s="1"/>
  <c r="H273" i="2"/>
  <c r="T276" i="1"/>
  <c r="U276" i="1" s="1"/>
  <c r="AD276" i="1" s="1"/>
  <c r="AH276" i="1" s="1"/>
  <c r="T64" i="1"/>
  <c r="U64" i="1" s="1"/>
  <c r="AD64" i="1" s="1"/>
  <c r="AH64" i="1" s="1"/>
  <c r="H61" i="2"/>
  <c r="H147" i="2"/>
  <c r="T150" i="1"/>
  <c r="U150" i="1" s="1"/>
  <c r="AD150" i="1" s="1"/>
  <c r="AH150" i="1" s="1"/>
  <c r="T206" i="1"/>
  <c r="U206" i="1" s="1"/>
  <c r="AD206" i="1" s="1"/>
  <c r="AH206" i="1" s="1"/>
  <c r="H37" i="2"/>
  <c r="H251" i="2"/>
  <c r="T254" i="1"/>
  <c r="U254" i="1" s="1"/>
  <c r="AD254" i="1" s="1"/>
  <c r="AH254" i="1" s="1"/>
  <c r="J195" i="2"/>
  <c r="H268" i="2"/>
  <c r="T271" i="1"/>
  <c r="U271" i="1" s="1"/>
  <c r="AD271" i="1" s="1"/>
  <c r="AH271" i="1" s="1"/>
  <c r="H279" i="2"/>
  <c r="T282" i="1"/>
  <c r="U282" i="1" s="1"/>
  <c r="AD282" i="1" s="1"/>
  <c r="AH282" i="1" s="1"/>
  <c r="T285" i="1"/>
  <c r="U285" i="1" s="1"/>
  <c r="AD285" i="1" s="1"/>
  <c r="AH285" i="1" s="1"/>
  <c r="H282" i="2"/>
  <c r="T273" i="1"/>
  <c r="U273" i="1" s="1"/>
  <c r="AD273" i="1" s="1"/>
  <c r="AH273" i="1" s="1"/>
  <c r="L205" i="2"/>
  <c r="H154" i="2"/>
  <c r="T157" i="1"/>
  <c r="U157" i="1" s="1"/>
  <c r="AD157" i="1" s="1"/>
  <c r="AH157" i="1" s="1"/>
  <c r="J243" i="2"/>
  <c r="H242" i="2"/>
  <c r="T245" i="1"/>
  <c r="U245" i="1" s="1"/>
  <c r="AD245" i="1" s="1"/>
  <c r="AH245" i="1" s="1"/>
  <c r="H52" i="2"/>
  <c r="T263" i="1"/>
  <c r="U263" i="1" s="1"/>
  <c r="AD263" i="1" s="1"/>
  <c r="AH263" i="1" s="1"/>
  <c r="T328" i="1"/>
  <c r="U328" i="1" s="1"/>
  <c r="AD328" i="1" s="1"/>
  <c r="AH328" i="1" s="1"/>
  <c r="T256" i="1"/>
  <c r="U256" i="1" s="1"/>
  <c r="AD256" i="1" s="1"/>
  <c r="AH256" i="1" s="1"/>
  <c r="T264" i="1"/>
  <c r="U264" i="1" s="1"/>
  <c r="AD264" i="1" s="1"/>
  <c r="AH264" i="1" s="1"/>
  <c r="H43" i="2"/>
  <c r="T46" i="1"/>
  <c r="U46" i="1" s="1"/>
  <c r="AD46" i="1" s="1"/>
  <c r="AH46" i="1" s="1"/>
  <c r="J135" i="2"/>
  <c r="H192" i="2"/>
  <c r="T195" i="1"/>
  <c r="U195" i="1" s="1"/>
  <c r="AD195" i="1" s="1"/>
  <c r="AH195" i="1" s="1"/>
  <c r="H194" i="2"/>
  <c r="T231" i="1"/>
  <c r="U231" i="1" s="1"/>
  <c r="AD231" i="1" s="1"/>
  <c r="AH231" i="1" s="1"/>
  <c r="H169" i="2"/>
  <c r="T172" i="1"/>
  <c r="U172" i="1" s="1"/>
  <c r="AD172" i="1" s="1"/>
  <c r="AH172" i="1" s="1"/>
  <c r="H269" i="2"/>
  <c r="T272" i="1"/>
  <c r="U272" i="1" s="1"/>
  <c r="AD272" i="1" s="1"/>
  <c r="AH272" i="1" s="1"/>
  <c r="T16" i="1"/>
  <c r="U16" i="1" s="1"/>
  <c r="AD16" i="1" s="1"/>
  <c r="AH16" i="1" s="1"/>
  <c r="T207" i="1"/>
  <c r="U207" i="1" s="1"/>
  <c r="AD207" i="1" s="1"/>
  <c r="AH207" i="1" s="1"/>
  <c r="H133" i="2"/>
  <c r="T213" i="1"/>
  <c r="U213" i="1" s="1"/>
  <c r="AD213" i="1" s="1"/>
  <c r="AH213" i="1" s="1"/>
  <c r="H210" i="2"/>
  <c r="H106" i="2"/>
  <c r="T109" i="1"/>
  <c r="U109" i="1" s="1"/>
  <c r="AD109" i="1" s="1"/>
  <c r="AH109" i="1" s="1"/>
  <c r="T13" i="1"/>
  <c r="U13" i="1" s="1"/>
  <c r="AD13" i="1" s="1"/>
  <c r="AH13" i="1" s="1"/>
  <c r="H10" i="2"/>
  <c r="J179" i="2"/>
  <c r="T251" i="1"/>
  <c r="U251" i="1" s="1"/>
  <c r="AD251" i="1" s="1"/>
  <c r="AH251" i="1" s="1"/>
  <c r="T239" i="1"/>
  <c r="U239" i="1" s="1"/>
  <c r="AD239" i="1" s="1"/>
  <c r="AH239" i="1" s="1"/>
  <c r="J160" i="2"/>
  <c r="N228" i="2"/>
  <c r="T129" i="1"/>
  <c r="U129" i="1" s="1"/>
  <c r="AD129" i="1" s="1"/>
  <c r="AH129" i="1" s="1"/>
  <c r="H126" i="2"/>
  <c r="T294" i="1"/>
  <c r="U294" i="1" s="1"/>
  <c r="AD294" i="1" s="1"/>
  <c r="AH294" i="1" s="1"/>
  <c r="H291" i="2"/>
  <c r="J10" i="2"/>
  <c r="T267" i="1"/>
  <c r="U267" i="1" s="1"/>
  <c r="AD267" i="1" s="1"/>
  <c r="AH267" i="1" s="1"/>
  <c r="H264" i="2"/>
  <c r="J253" i="2"/>
  <c r="H81" i="2"/>
  <c r="T84" i="1"/>
  <c r="U84" i="1" s="1"/>
  <c r="AD84" i="1" s="1"/>
  <c r="AH84" i="1" s="1"/>
  <c r="H257" i="2"/>
  <c r="T260" i="1"/>
  <c r="U260" i="1" s="1"/>
  <c r="AD260" i="1" s="1"/>
  <c r="AH260" i="1" s="1"/>
  <c r="J257" i="2"/>
  <c r="T127" i="1"/>
  <c r="U127" i="1" s="1"/>
  <c r="AD127" i="1" s="1"/>
  <c r="AH127" i="1" s="1"/>
  <c r="H124" i="2"/>
  <c r="T295" i="1"/>
  <c r="U295" i="1" s="1"/>
  <c r="AD295" i="1" s="1"/>
  <c r="AH295" i="1" s="1"/>
  <c r="H292" i="2"/>
  <c r="H29" i="2"/>
  <c r="T32" i="1"/>
  <c r="U32" i="1" s="1"/>
  <c r="AD32" i="1" s="1"/>
  <c r="AH32" i="1" s="1"/>
  <c r="J38" i="2"/>
  <c r="J112" i="2"/>
  <c r="H5" i="2"/>
  <c r="T115" i="1"/>
  <c r="U115" i="1" s="1"/>
  <c r="AD115" i="1" s="1"/>
  <c r="AH115" i="1" s="1"/>
  <c r="H112" i="2"/>
  <c r="L9" i="2"/>
  <c r="J5" i="2"/>
  <c r="H38" i="2"/>
  <c r="T41" i="1"/>
  <c r="U41" i="1" s="1"/>
  <c r="AD41" i="1" s="1"/>
  <c r="AH41" i="1" s="1"/>
  <c r="T51" i="1"/>
  <c r="U51" i="1" s="1"/>
  <c r="AD51" i="1" s="1"/>
  <c r="AH51" i="1" s="1"/>
  <c r="T235" i="1"/>
  <c r="U235" i="1" s="1"/>
  <c r="AD235" i="1" s="1"/>
  <c r="AH235" i="1" s="1"/>
  <c r="H232" i="2"/>
  <c r="H208" i="2"/>
  <c r="T211" i="1"/>
  <c r="U211" i="1" s="1"/>
  <c r="AD211" i="1" s="1"/>
  <c r="AH211" i="1" s="1"/>
  <c r="T89" i="1"/>
  <c r="U89" i="1" s="1"/>
  <c r="AD89" i="1" s="1"/>
  <c r="AH89" i="1" s="1"/>
  <c r="H160" i="2"/>
  <c r="T163" i="1"/>
  <c r="U163" i="1" s="1"/>
  <c r="AD163" i="1" s="1"/>
  <c r="AH163" i="1" s="1"/>
  <c r="T80" i="1"/>
  <c r="U80" i="1" s="1"/>
  <c r="AD80" i="1" s="1"/>
  <c r="AH80" i="1" s="1"/>
  <c r="H77" i="2"/>
  <c r="X335" i="1"/>
  <c r="T202" i="1"/>
  <c r="U202" i="1" s="1"/>
  <c r="AD202" i="1" s="1"/>
  <c r="AH202" i="1" s="1"/>
  <c r="H199" i="2"/>
  <c r="Y335" i="1"/>
  <c r="Z335" i="1"/>
  <c r="T62" i="1"/>
  <c r="U62" i="1" s="1"/>
  <c r="AD62" i="1" s="1"/>
  <c r="AH62" i="1" s="1"/>
  <c r="T144" i="1"/>
  <c r="U144" i="1" s="1"/>
  <c r="AD144" i="1" s="1"/>
  <c r="AH144" i="1" s="1"/>
  <c r="H141" i="2"/>
  <c r="H9" i="2"/>
  <c r="T12" i="1"/>
  <c r="U12" i="1" s="1"/>
  <c r="AD12" i="1" s="1"/>
  <c r="AH12" i="1" s="1"/>
  <c r="AC335" i="1"/>
  <c r="H318" i="2"/>
  <c r="T321" i="1"/>
  <c r="U321" i="1" s="1"/>
  <c r="AD321" i="1" s="1"/>
  <c r="AH321" i="1" s="1"/>
  <c r="H237" i="2"/>
  <c r="T240" i="1"/>
  <c r="U240" i="1" s="1"/>
  <c r="AD240" i="1" s="1"/>
  <c r="AH240" i="1" s="1"/>
  <c r="J175" i="2"/>
  <c r="T6" i="2" l="1"/>
  <c r="X17" i="3"/>
  <c r="P17" i="3"/>
  <c r="V17" i="3" s="1"/>
  <c r="R331" i="2"/>
  <c r="T27" i="3" s="1"/>
  <c r="N331" i="2"/>
  <c r="N27" i="3" s="1"/>
  <c r="R333" i="2"/>
  <c r="T29" i="3" s="1"/>
  <c r="O188" i="2"/>
  <c r="T188" i="2" s="1"/>
  <c r="O238" i="2"/>
  <c r="T238" i="2" s="1"/>
  <c r="O131" i="2"/>
  <c r="T131" i="2" s="1"/>
  <c r="O212" i="2"/>
  <c r="T212" i="2" s="1"/>
  <c r="O129" i="2"/>
  <c r="T129" i="2" s="1"/>
  <c r="O146" i="2"/>
  <c r="T146" i="2" s="1"/>
  <c r="O193" i="2"/>
  <c r="T193" i="2" s="1"/>
  <c r="O218" i="2"/>
  <c r="T218" i="2" s="1"/>
  <c r="O163" i="2"/>
  <c r="T163" i="2" s="1"/>
  <c r="O68" i="2"/>
  <c r="T68" i="2" s="1"/>
  <c r="O196" i="2"/>
  <c r="T196" i="2" s="1"/>
  <c r="O199" i="2"/>
  <c r="T199" i="2" s="1"/>
  <c r="O246" i="2"/>
  <c r="T246" i="2" s="1"/>
  <c r="O225" i="2"/>
  <c r="T225" i="2" s="1"/>
  <c r="O324" i="2"/>
  <c r="T324" i="2" s="1"/>
  <c r="O223" i="2"/>
  <c r="T223" i="2" s="1"/>
  <c r="O243" i="2"/>
  <c r="T243" i="2" s="1"/>
  <c r="O313" i="2"/>
  <c r="T313" i="2" s="1"/>
  <c r="O153" i="2"/>
  <c r="T153" i="2" s="1"/>
  <c r="O318" i="2"/>
  <c r="T318" i="2" s="1"/>
  <c r="O166" i="2"/>
  <c r="T166" i="2" s="1"/>
  <c r="O24" i="2"/>
  <c r="T24" i="2" s="1"/>
  <c r="O175" i="2"/>
  <c r="T175" i="2" s="1"/>
  <c r="O130" i="2"/>
  <c r="T130" i="2" s="1"/>
  <c r="O136" i="2"/>
  <c r="T136" i="2" s="1"/>
  <c r="O116" i="2"/>
  <c r="T116" i="2" s="1"/>
  <c r="O82" i="2"/>
  <c r="T82" i="2" s="1"/>
  <c r="O173" i="2"/>
  <c r="T173" i="2" s="1"/>
  <c r="O41" i="2"/>
  <c r="T41" i="2" s="1"/>
  <c r="O64" i="2"/>
  <c r="T64" i="2" s="1"/>
  <c r="O79" i="2"/>
  <c r="T79" i="2" s="1"/>
  <c r="O157" i="2"/>
  <c r="T157" i="2" s="1"/>
  <c r="O247" i="2"/>
  <c r="T247" i="2" s="1"/>
  <c r="O249" i="2"/>
  <c r="T249" i="2" s="1"/>
  <c r="O110" i="2"/>
  <c r="T110" i="2" s="1"/>
  <c r="O80" i="2"/>
  <c r="T80" i="2" s="1"/>
  <c r="O187" i="2"/>
  <c r="T187" i="2" s="1"/>
  <c r="O319" i="2"/>
  <c r="T319" i="2" s="1"/>
  <c r="O77" i="2"/>
  <c r="T77" i="2" s="1"/>
  <c r="O150" i="2"/>
  <c r="T150" i="2" s="1"/>
  <c r="O178" i="2"/>
  <c r="T178" i="2" s="1"/>
  <c r="O165" i="2"/>
  <c r="T165" i="2" s="1"/>
  <c r="O113" i="2"/>
  <c r="T113" i="2" s="1"/>
  <c r="O183" i="2"/>
  <c r="T183" i="2" s="1"/>
  <c r="O144" i="2"/>
  <c r="T144" i="2" s="1"/>
  <c r="O158" i="2"/>
  <c r="T158" i="2" s="1"/>
  <c r="O33" i="2"/>
  <c r="T33" i="2" s="1"/>
  <c r="O287" i="2"/>
  <c r="T287" i="2" s="1"/>
  <c r="O284" i="2"/>
  <c r="T284" i="2" s="1"/>
  <c r="O321" i="2"/>
  <c r="T321" i="2" s="1"/>
  <c r="O50" i="2"/>
  <c r="T50" i="2" s="1"/>
  <c r="O282" i="2"/>
  <c r="T282" i="2" s="1"/>
  <c r="O100" i="2"/>
  <c r="T100" i="2" s="1"/>
  <c r="O192" i="2"/>
  <c r="T192" i="2" s="1"/>
  <c r="O230" i="2"/>
  <c r="T230" i="2" s="1"/>
  <c r="O73" i="2"/>
  <c r="T73" i="2" s="1"/>
  <c r="O281" i="2"/>
  <c r="T281" i="2" s="1"/>
  <c r="O162" i="2"/>
  <c r="T162" i="2" s="1"/>
  <c r="O59" i="2"/>
  <c r="T59" i="2" s="1"/>
  <c r="O88" i="2"/>
  <c r="T88" i="2" s="1"/>
  <c r="O120" i="2"/>
  <c r="T120" i="2" s="1"/>
  <c r="O262" i="2"/>
  <c r="T262" i="2" s="1"/>
  <c r="O210" i="2"/>
  <c r="T210" i="2" s="1"/>
  <c r="O72" i="2"/>
  <c r="T72" i="2" s="1"/>
  <c r="O241" i="2"/>
  <c r="T241" i="2" s="1"/>
  <c r="O11" i="2"/>
  <c r="T11" i="2" s="1"/>
  <c r="O263" i="2"/>
  <c r="T263" i="2" s="1"/>
  <c r="O170" i="2"/>
  <c r="T170" i="2" s="1"/>
  <c r="O182" i="2"/>
  <c r="T182" i="2" s="1"/>
  <c r="O326" i="2"/>
  <c r="T326" i="2" s="1"/>
  <c r="O316" i="2"/>
  <c r="T316" i="2" s="1"/>
  <c r="O234" i="2"/>
  <c r="T234" i="2" s="1"/>
  <c r="O105" i="2"/>
  <c r="T105" i="2" s="1"/>
  <c r="O229" i="2"/>
  <c r="T229" i="2" s="1"/>
  <c r="O108" i="2"/>
  <c r="T108" i="2" s="1"/>
  <c r="O214" i="2"/>
  <c r="T214" i="2" s="1"/>
  <c r="O44" i="2"/>
  <c r="T44" i="2" s="1"/>
  <c r="O242" i="2"/>
  <c r="T242" i="2" s="1"/>
  <c r="O317" i="2"/>
  <c r="T317" i="2" s="1"/>
  <c r="O328" i="2"/>
  <c r="T328" i="2" s="1"/>
  <c r="O17" i="2"/>
  <c r="T17" i="2" s="1"/>
  <c r="O237" i="2"/>
  <c r="T237" i="2" s="1"/>
  <c r="O65" i="2"/>
  <c r="T65" i="2" s="1"/>
  <c r="O119" i="2"/>
  <c r="T119" i="2" s="1"/>
  <c r="O5" i="2"/>
  <c r="T5" i="2" s="1"/>
  <c r="J10" i="3"/>
  <c r="L331" i="2"/>
  <c r="L27" i="3" s="1"/>
  <c r="AB335" i="1"/>
  <c r="J331" i="2"/>
  <c r="J27" i="3" s="1"/>
  <c r="P331" i="2"/>
  <c r="R27" i="3" s="1"/>
  <c r="AD335" i="1"/>
  <c r="AD337" i="1"/>
  <c r="U334" i="1"/>
  <c r="AH335" i="1"/>
  <c r="AH337" i="1"/>
  <c r="T331" i="2" l="1"/>
  <c r="O333" i="2"/>
  <c r="P29" i="3" s="1"/>
  <c r="O331" i="2"/>
  <c r="P27" i="3" s="1"/>
  <c r="V27" i="3" s="1"/>
  <c r="T333" i="2"/>
  <c r="V29" i="3" s="1"/>
  <c r="H17" i="3"/>
</calcChain>
</file>

<file path=xl/sharedStrings.xml><?xml version="1.0" encoding="utf-8"?>
<sst xmlns="http://schemas.openxmlformats.org/spreadsheetml/2006/main" count="1762" uniqueCount="419">
  <si>
    <t>Obs</t>
  </si>
  <si>
    <t>dist</t>
  </si>
  <si>
    <t>rp_ben</t>
  </si>
  <si>
    <t>sw_ben</t>
  </si>
  <si>
    <t>se_ben</t>
  </si>
  <si>
    <t>tot_ben</t>
  </si>
  <si>
    <t>pt_rel</t>
  </si>
  <si>
    <t>AGWSR</t>
  </si>
  <si>
    <t>AHSTW</t>
  </si>
  <si>
    <t>Adair-Casey</t>
  </si>
  <si>
    <t>Albert City-Truesdale</t>
  </si>
  <si>
    <t>Albia</t>
  </si>
  <si>
    <t>Alburnett</t>
  </si>
  <si>
    <t>Alden</t>
  </si>
  <si>
    <t>Algona</t>
  </si>
  <si>
    <t>Allamakee</t>
  </si>
  <si>
    <t>Ames</t>
  </si>
  <si>
    <t>Anamosa</t>
  </si>
  <si>
    <t>Andrew</t>
  </si>
  <si>
    <t>Ankeny</t>
  </si>
  <si>
    <t>Aplington-Parkersburg</t>
  </si>
  <si>
    <t>Ar-We-Va</t>
  </si>
  <si>
    <t>Atlantic</t>
  </si>
  <si>
    <t>Audubon</t>
  </si>
  <si>
    <t>BCLUW</t>
  </si>
  <si>
    <t>Ballard</t>
  </si>
  <si>
    <t>Baxter</t>
  </si>
  <si>
    <t>Bedford</t>
  </si>
  <si>
    <t>Belle Plaine</t>
  </si>
  <si>
    <t>Bellevue</t>
  </si>
  <si>
    <t>Belmond-Klemme</t>
  </si>
  <si>
    <t>Bennett</t>
  </si>
  <si>
    <t>Benton</t>
  </si>
  <si>
    <t>Bettendorf</t>
  </si>
  <si>
    <t>Bondurant-Farrar</t>
  </si>
  <si>
    <t>Boone</t>
  </si>
  <si>
    <t>Boyden-Hull</t>
  </si>
  <si>
    <t>Boyer Valley</t>
  </si>
  <si>
    <t>Burlington</t>
  </si>
  <si>
    <t>CAL</t>
  </si>
  <si>
    <t>CAM</t>
  </si>
  <si>
    <t>Calamus-Wheatland</t>
  </si>
  <si>
    <t>Camanche</t>
  </si>
  <si>
    <t>Cardinal</t>
  </si>
  <si>
    <t>Carlisle</t>
  </si>
  <si>
    <t>Carroll</t>
  </si>
  <si>
    <t>Cedar Falls</t>
  </si>
  <si>
    <t>Cedar Rapids</t>
  </si>
  <si>
    <t>Center Point-Urbana</t>
  </si>
  <si>
    <t>Centerville</t>
  </si>
  <si>
    <t>Central City</t>
  </si>
  <si>
    <t>Central Decatur</t>
  </si>
  <si>
    <t>Central Lee</t>
  </si>
  <si>
    <t>Central Lyon</t>
  </si>
  <si>
    <t>Central Springs</t>
  </si>
  <si>
    <t>Chariton</t>
  </si>
  <si>
    <t>Charles City</t>
  </si>
  <si>
    <t>Charter Oak-Ute</t>
  </si>
  <si>
    <t>Cherokee</t>
  </si>
  <si>
    <t>Clarinda</t>
  </si>
  <si>
    <t>Clarion-Goldfield-Dows</t>
  </si>
  <si>
    <t>Clarke</t>
  </si>
  <si>
    <t>Clarksville</t>
  </si>
  <si>
    <t>Clay Central-Everly</t>
  </si>
  <si>
    <t>Clayton Ridge</t>
  </si>
  <si>
    <t>Clear Lake</t>
  </si>
  <si>
    <t>Clinton</t>
  </si>
  <si>
    <t>Colfax-Mingo</t>
  </si>
  <si>
    <t>Collins-Maxwell</t>
  </si>
  <si>
    <t>Columbus</t>
  </si>
  <si>
    <t>Coon Rapids-Bayard</t>
  </si>
  <si>
    <t>Corning</t>
  </si>
  <si>
    <t>Council Bluffs</t>
  </si>
  <si>
    <t>Creston</t>
  </si>
  <si>
    <t>Dallas Center-Grimes</t>
  </si>
  <si>
    <t>Danville</t>
  </si>
  <si>
    <t>Davenport</t>
  </si>
  <si>
    <t>Davis County</t>
  </si>
  <si>
    <t>Delwood</t>
  </si>
  <si>
    <t>Denison</t>
  </si>
  <si>
    <t>Denver</t>
  </si>
  <si>
    <t>Diagonal</t>
  </si>
  <si>
    <t>Dike-New Hartford</t>
  </si>
  <si>
    <t>Dubuque</t>
  </si>
  <si>
    <t>Dunkerton</t>
  </si>
  <si>
    <t>Durant</t>
  </si>
  <si>
    <t>Eagle Grove</t>
  </si>
  <si>
    <t>Earlham</t>
  </si>
  <si>
    <t>East Buchanan</t>
  </si>
  <si>
    <t>East Marshall</t>
  </si>
  <si>
    <t>East Mills</t>
  </si>
  <si>
    <t>East Sac County</t>
  </si>
  <si>
    <t>East Union</t>
  </si>
  <si>
    <t>Eastern Allamakee</t>
  </si>
  <si>
    <t>Easton Valley</t>
  </si>
  <si>
    <t>Edgewood-Colesburg</t>
  </si>
  <si>
    <t>Eldora-New Providence</t>
  </si>
  <si>
    <t>Emmetsburg</t>
  </si>
  <si>
    <t>English Valleys</t>
  </si>
  <si>
    <t>Essex</t>
  </si>
  <si>
    <t>Fairfield</t>
  </si>
  <si>
    <t>Forest City</t>
  </si>
  <si>
    <t>Fort Dodge</t>
  </si>
  <si>
    <t>Fort Madison</t>
  </si>
  <si>
    <t>Fremont-Mills</t>
  </si>
  <si>
    <t>GMG</t>
  </si>
  <si>
    <t>Galva-Holstein</t>
  </si>
  <si>
    <t>George-Little Rock</t>
  </si>
  <si>
    <t>Gilbert</t>
  </si>
  <si>
    <t>Gilmore City-Bradgate</t>
  </si>
  <si>
    <t>Gladbrook-Reinbeck</t>
  </si>
  <si>
    <t>Glenwood</t>
  </si>
  <si>
    <t>Glidden-Ralston</t>
  </si>
  <si>
    <t>Graettinger-Terril</t>
  </si>
  <si>
    <t>Greene County</t>
  </si>
  <si>
    <t>Grinnell-Newburg</t>
  </si>
  <si>
    <t>Griswold</t>
  </si>
  <si>
    <t>Grundy Center</t>
  </si>
  <si>
    <t>Guthrie Center</t>
  </si>
  <si>
    <t>Hamburg</t>
  </si>
  <si>
    <t>Hampton-Dumont</t>
  </si>
  <si>
    <t>Harlan</t>
  </si>
  <si>
    <t>Harris-Lake Park</t>
  </si>
  <si>
    <t>Hartley-Melvin-Sanborn</t>
  </si>
  <si>
    <t>Highland</t>
  </si>
  <si>
    <t>Hinton</t>
  </si>
  <si>
    <t>Howard-Winneshiek</t>
  </si>
  <si>
    <t>Hubbard-Radcliffe</t>
  </si>
  <si>
    <t>Hudson</t>
  </si>
  <si>
    <t>Humboldt</t>
  </si>
  <si>
    <t>IKM-Manning</t>
  </si>
  <si>
    <t>Independence</t>
  </si>
  <si>
    <t>Indianola</t>
  </si>
  <si>
    <t>Interstate 35</t>
  </si>
  <si>
    <t>Iowa City</t>
  </si>
  <si>
    <t>Iowa Falls</t>
  </si>
  <si>
    <t>Iowa Valley</t>
  </si>
  <si>
    <t>Jesup</t>
  </si>
  <si>
    <t>Johnston</t>
  </si>
  <si>
    <t>Keokuk</t>
  </si>
  <si>
    <t>Keota</t>
  </si>
  <si>
    <t>Kingsley-Pierson</t>
  </si>
  <si>
    <t>Knoxville</t>
  </si>
  <si>
    <t>Lake Mills</t>
  </si>
  <si>
    <t>Lamoni</t>
  </si>
  <si>
    <t>Laurens-Marathon</t>
  </si>
  <si>
    <t>Lawton-Bronson</t>
  </si>
  <si>
    <t>Le Mars</t>
  </si>
  <si>
    <t>Lenox</t>
  </si>
  <si>
    <t>Lewis Central</t>
  </si>
  <si>
    <t>Linn-Mar</t>
  </si>
  <si>
    <t>Lisbon</t>
  </si>
  <si>
    <t>Logan-Magnolia</t>
  </si>
  <si>
    <t>Lone Tree</t>
  </si>
  <si>
    <t>Louisa-Muscatine</t>
  </si>
  <si>
    <t>Lynnville-Sully</t>
  </si>
  <si>
    <t>Madrid</t>
  </si>
  <si>
    <t>Maple Valley-Anthon Oto</t>
  </si>
  <si>
    <t>Maquoketa</t>
  </si>
  <si>
    <t>Maquoketa Valley</t>
  </si>
  <si>
    <t>Marshalltown</t>
  </si>
  <si>
    <t>Martensdale-St Marys</t>
  </si>
  <si>
    <t>Mason City</t>
  </si>
  <si>
    <t>Mediapolis</t>
  </si>
  <si>
    <t>Melcher-Dallas</t>
  </si>
  <si>
    <t>Mid-Prairie</t>
  </si>
  <si>
    <t>Midland</t>
  </si>
  <si>
    <t>Missouri Valley</t>
  </si>
  <si>
    <t>Montezuma</t>
  </si>
  <si>
    <t>Monticello</t>
  </si>
  <si>
    <t>Moravia</t>
  </si>
  <si>
    <t>Mormon Trail</t>
  </si>
  <si>
    <t>Morning Sun</t>
  </si>
  <si>
    <t>Moulton-Udell</t>
  </si>
  <si>
    <t>Mount Ayr</t>
  </si>
  <si>
    <t>Mount Pleasant</t>
  </si>
  <si>
    <t>Mount Vernon</t>
  </si>
  <si>
    <t>Murray</t>
  </si>
  <si>
    <t>Muscatine</t>
  </si>
  <si>
    <t>Nashua-Plainfield</t>
  </si>
  <si>
    <t>Nevada</t>
  </si>
  <si>
    <t>New Hampton</t>
  </si>
  <si>
    <t>New London</t>
  </si>
  <si>
    <t>Newell-Fonda</t>
  </si>
  <si>
    <t>Newton</t>
  </si>
  <si>
    <t>Nodaway Valley</t>
  </si>
  <si>
    <t>North Butler</t>
  </si>
  <si>
    <t>North Cedar</t>
  </si>
  <si>
    <t>North Iowa</t>
  </si>
  <si>
    <t>North Kossuth</t>
  </si>
  <si>
    <t>North Linn</t>
  </si>
  <si>
    <t>North Mahaska</t>
  </si>
  <si>
    <t>North Polk</t>
  </si>
  <si>
    <t>North Scott</t>
  </si>
  <si>
    <t>North Union</t>
  </si>
  <si>
    <t>Northeast</t>
  </si>
  <si>
    <t>Northwood-Kensett</t>
  </si>
  <si>
    <t>Norwalk</t>
  </si>
  <si>
    <t>Oelwein</t>
  </si>
  <si>
    <t>Ogden</t>
  </si>
  <si>
    <t>Okoboji</t>
  </si>
  <si>
    <t>Orient-Macksburg</t>
  </si>
  <si>
    <t>Osage</t>
  </si>
  <si>
    <t>Oskaloosa</t>
  </si>
  <si>
    <t>Ottumwa</t>
  </si>
  <si>
    <t>PCM</t>
  </si>
  <si>
    <t>Panorama</t>
  </si>
  <si>
    <t>Paton-Churdan</t>
  </si>
  <si>
    <t>Pekin</t>
  </si>
  <si>
    <t>Pella</t>
  </si>
  <si>
    <t>Perry</t>
  </si>
  <si>
    <t>Pleasant Valley</t>
  </si>
  <si>
    <t>Pleasantville</t>
  </si>
  <si>
    <t>Pocahontas Area</t>
  </si>
  <si>
    <t>Postville</t>
  </si>
  <si>
    <t>Red Oak</t>
  </si>
  <si>
    <t>Remsen-Union</t>
  </si>
  <si>
    <t>Riceville</t>
  </si>
  <si>
    <t>River Valley</t>
  </si>
  <si>
    <t>Riverside</t>
  </si>
  <si>
    <t>Rock Valley</t>
  </si>
  <si>
    <t>Roland-Story</t>
  </si>
  <si>
    <t>Ruthven-Ayrshire</t>
  </si>
  <si>
    <t>Saydel</t>
  </si>
  <si>
    <t>Schaller-Crestland</t>
  </si>
  <si>
    <t>Schleswig</t>
  </si>
  <si>
    <t>Sergeant Bluff-Luton</t>
  </si>
  <si>
    <t>Seymour</t>
  </si>
  <si>
    <t>Sheldon</t>
  </si>
  <si>
    <t>Shenandoah</t>
  </si>
  <si>
    <t>Sibley-Ocheyedan</t>
  </si>
  <si>
    <t>Sidney</t>
  </si>
  <si>
    <t>Sigourney</t>
  </si>
  <si>
    <t>Sioux Center</t>
  </si>
  <si>
    <t>Sioux Central</t>
  </si>
  <si>
    <t>Sioux City</t>
  </si>
  <si>
    <t>Solon</t>
  </si>
  <si>
    <t>South Central Calhoun</t>
  </si>
  <si>
    <t>South Hamilton</t>
  </si>
  <si>
    <t>South O'Brien</t>
  </si>
  <si>
    <t>South Page</t>
  </si>
  <si>
    <t>South Winneshiek</t>
  </si>
  <si>
    <t>Southeast Polk</t>
  </si>
  <si>
    <t>Southeast Warren</t>
  </si>
  <si>
    <t>Spencer</t>
  </si>
  <si>
    <t>Spirit Lake</t>
  </si>
  <si>
    <t>Springville</t>
  </si>
  <si>
    <t>St Ansgar</t>
  </si>
  <si>
    <t>Stanton</t>
  </si>
  <si>
    <t>Starmont</t>
  </si>
  <si>
    <t>Storm Lake</t>
  </si>
  <si>
    <t>Stratford</t>
  </si>
  <si>
    <t>Sumner-Fredericksburg</t>
  </si>
  <si>
    <t>Tipton</t>
  </si>
  <si>
    <t>Treynor</t>
  </si>
  <si>
    <t>Tri-Center</t>
  </si>
  <si>
    <t>Tri-County</t>
  </si>
  <si>
    <t>Tripoli</t>
  </si>
  <si>
    <t>Turkey Valley</t>
  </si>
  <si>
    <t>Twin Cedars</t>
  </si>
  <si>
    <t>Twin Rivers</t>
  </si>
  <si>
    <t>Underwood</t>
  </si>
  <si>
    <t>Union</t>
  </si>
  <si>
    <t>United</t>
  </si>
  <si>
    <t>Urbandale</t>
  </si>
  <si>
    <t>Van Meter</t>
  </si>
  <si>
    <t>Villisca</t>
  </si>
  <si>
    <t>Vinton-Shellsburg</t>
  </si>
  <si>
    <t>Waco</t>
  </si>
  <si>
    <t>Wapello</t>
  </si>
  <si>
    <t>Wapsie Valley</t>
  </si>
  <si>
    <t>Washington</t>
  </si>
  <si>
    <t>Waterloo</t>
  </si>
  <si>
    <t>Waukee</t>
  </si>
  <si>
    <t>Waverly-Shell Rock</t>
  </si>
  <si>
    <t>Wayne</t>
  </si>
  <si>
    <t>Webster City</t>
  </si>
  <si>
    <t>West Bend-Mallard</t>
  </si>
  <si>
    <t>West Branch</t>
  </si>
  <si>
    <t>West Central</t>
  </si>
  <si>
    <t>West Central Valley</t>
  </si>
  <si>
    <t>West Des Moines</t>
  </si>
  <si>
    <t>West Hancock</t>
  </si>
  <si>
    <t>West Harrison</t>
  </si>
  <si>
    <t>West Liberty</t>
  </si>
  <si>
    <t>West Lyon</t>
  </si>
  <si>
    <t>West Marshall</t>
  </si>
  <si>
    <t>West Monona</t>
  </si>
  <si>
    <t>West Sioux</t>
  </si>
  <si>
    <t>Westwood</t>
  </si>
  <si>
    <t>Whiting</t>
  </si>
  <si>
    <t>Williamsburg</t>
  </si>
  <si>
    <t>Wilton</t>
  </si>
  <si>
    <t>Winfield-Mt Union</t>
  </si>
  <si>
    <t>Winterset</t>
  </si>
  <si>
    <t>Woodbine</t>
  </si>
  <si>
    <t>Woodbury Central</t>
  </si>
  <si>
    <t>Woodward-Granger</t>
  </si>
  <si>
    <t>District</t>
  </si>
  <si>
    <t>Impact on District Cost Per Pupil (DCPP)</t>
  </si>
  <si>
    <t>Impact on School Aid Program Funding</t>
  </si>
  <si>
    <t xml:space="preserve">Totals </t>
  </si>
  <si>
    <t>Notes:</t>
  </si>
  <si>
    <t>Districts Impacted:</t>
  </si>
  <si>
    <t>Sources:</t>
  </si>
  <si>
    <t>Iowa Department of Management, School Aid file</t>
  </si>
  <si>
    <t>IASB analysis and calculations</t>
  </si>
  <si>
    <t>Districts with an increase in their DCPP resulting from the legislation will have increases in regular program funding, funding for supplementary weightings, and funding for special education weightings.</t>
  </si>
  <si>
    <t xml:space="preserve">Property Tax Relief:  Proposal Property Tax Relief Impact </t>
  </si>
  <si>
    <t>Proposal Impact  - Total State Aid Increase</t>
  </si>
  <si>
    <t>bg_19</t>
  </si>
  <si>
    <t>Change in Budget Guarantee</t>
  </si>
  <si>
    <t>State Totals - Impact on School Aid Funding for All Districts</t>
  </si>
  <si>
    <t>Click here for list of all districts</t>
  </si>
  <si>
    <t>Districts with a district cost per pupil amount that is greater than the state cost per pupil will receive property tax relief.</t>
  </si>
  <si>
    <t>Iowa Department of Education, Certified Enrollment file</t>
  </si>
  <si>
    <t>*Note the increase in the per pupil amount will reduce a school district's budget guarantee amount, if the district is eligible for budget guarantee.</t>
  </si>
  <si>
    <t>Reduction in Budget Guarantee Amount*</t>
  </si>
  <si>
    <t>Impact on State School Aid Program Funding</t>
  </si>
  <si>
    <t>Increase in State Aid for Regular Program</t>
  </si>
  <si>
    <t>Increase in State Aid for Supplementary Weightings</t>
  </si>
  <si>
    <t>Total State Aid Increase in Program Funding</t>
  </si>
  <si>
    <t>Increase in State Aid  for Special Education Weightings</t>
  </si>
  <si>
    <t>de_dist</t>
  </si>
  <si>
    <t>Scpp_a</t>
  </si>
  <si>
    <t>L203_a</t>
  </si>
  <si>
    <t>Adel-Desoto-Minburn</t>
  </si>
  <si>
    <t>Akron-Westfield</t>
  </si>
  <si>
    <t>Alta-Aurelia</t>
  </si>
  <si>
    <t>Central Clayton</t>
  </si>
  <si>
    <t>Central De Witt</t>
  </si>
  <si>
    <t>Clear Creek-Amana</t>
  </si>
  <si>
    <t>College Community</t>
  </si>
  <si>
    <t>Colo-Nesco</t>
  </si>
  <si>
    <t>Decorah</t>
  </si>
  <si>
    <t>Des Moines</t>
  </si>
  <si>
    <t>Eddyville-Blakesburg-Fremont</t>
  </si>
  <si>
    <t>HLV</t>
  </si>
  <si>
    <t>Janesville</t>
  </si>
  <si>
    <t>MFL Mar Mac</t>
  </si>
  <si>
    <t>Manson-Northwest Webster</t>
  </si>
  <si>
    <t>Marcus-Meriden Cleghorn</t>
  </si>
  <si>
    <t>Marion</t>
  </si>
  <si>
    <t>Moc-Floyd Valley</t>
  </si>
  <si>
    <t>North Fayette Valley</t>
  </si>
  <si>
    <t>North Tama</t>
  </si>
  <si>
    <t>Olin</t>
  </si>
  <si>
    <t>Rudd-Rockford-Marble Rock</t>
  </si>
  <si>
    <t>South Tama</t>
  </si>
  <si>
    <t>West Burlington</t>
  </si>
  <si>
    <t>West Delaware Co</t>
  </si>
  <si>
    <t>West Fork</t>
  </si>
  <si>
    <t>Western Dubuque Co</t>
  </si>
  <si>
    <t>Data Drop</t>
  </si>
  <si>
    <t>Calc. Area</t>
  </si>
  <si>
    <t>Select School District Here==&gt;</t>
  </si>
  <si>
    <t>SSA Rate</t>
  </si>
  <si>
    <t>PY SCPP</t>
  </si>
  <si>
    <t>SSA</t>
  </si>
  <si>
    <t>New SCPP</t>
  </si>
  <si>
    <t xml:space="preserve"> DCPP w/o Equity</t>
  </si>
  <si>
    <t>DCPP without Per Pupil Equity Increase</t>
  </si>
  <si>
    <t>PP Equity Amount</t>
  </si>
  <si>
    <t>New SCPP with Equity</t>
  </si>
  <si>
    <t>Amount if Equity</t>
  </si>
  <si>
    <t xml:space="preserve">New DCPP </t>
  </si>
  <si>
    <t xml:space="preserve">DCPP with Per Pupil Equity </t>
  </si>
  <si>
    <t>State Cost Per Pupil without Equity:</t>
  </si>
  <si>
    <t>Per Pupil Equity Amount Entered:</t>
  </si>
  <si>
    <t>State Cost Per Pupil with Equity Amount:</t>
  </si>
  <si>
    <t>L403_a</t>
  </si>
  <si>
    <t>BG w/o Equity</t>
  </si>
  <si>
    <t>RP w/o Equity</t>
  </si>
  <si>
    <t>101% of rior PFY</t>
  </si>
  <si>
    <t>RP with Eqity</t>
  </si>
  <si>
    <t>BG with Equity</t>
  </si>
  <si>
    <t>Per Pupil Equity Amount (if eligible)</t>
  </si>
  <si>
    <t xml:space="preserve">Updated </t>
  </si>
  <si>
    <t>data pull;</t>
  </si>
  <si>
    <t>proc sort; by district_name;</t>
  </si>
  <si>
    <t>run;</t>
  </si>
  <si>
    <t>proc print; var dist district_name de_dist scpp_a l101_b l203_a l304_b l313_b l315_b l403_a;</t>
  </si>
  <si>
    <t>Use this SAS code for the data pull</t>
  </si>
  <si>
    <t>district_name</t>
  </si>
  <si>
    <t>Brooklyn-Guernsey-Malcom</t>
  </si>
  <si>
    <t>Estherville-Lincoln Central</t>
  </si>
  <si>
    <t>Garner-Hayfield-Ventura</t>
  </si>
  <si>
    <t>Van Buren County</t>
  </si>
  <si>
    <t>Estimates based on preliminary enrollments and weightings and may be subject to change.</t>
  </si>
  <si>
    <t>Districts with a district cost per pupil that is equal to or no more than then the proposed increase in the state cost per pupil will receive an increase in their district cost per pupil amount.</t>
  </si>
  <si>
    <t>data addr;</t>
  </si>
  <si>
    <t>keep dist district_name de_dist;</t>
  </si>
  <si>
    <t>proc sort; by dist;</t>
  </si>
  <si>
    <t>data pull_a;</t>
  </si>
  <si>
    <t>keep dist  scpp_a l101_b l203_a l304_b l313_b l315_b l403_a;</t>
  </si>
  <si>
    <t>merge addr pull_a; by dist;</t>
  </si>
  <si>
    <t>Exira-Elk Horn-Kimballton</t>
  </si>
  <si>
    <t xml:space="preserve"> Enter a Per Pupil Equity Funding Increase Amount==&gt;</t>
  </si>
  <si>
    <t>Additionally, districts increases that are less than per pupil increase for the DCPP will receive additional property tax relief resulting from this proposal.</t>
  </si>
  <si>
    <t>The SSA State Percent of Growth rate and the per pupil Equity Increase has been set yet.</t>
  </si>
  <si>
    <t>set schaid23.fy23_addr;</t>
  </si>
  <si>
    <t>set fy24a;</t>
  </si>
  <si>
    <t>Used SAS School Aid program V4.2</t>
  </si>
  <si>
    <t>(not funded since FY 2023)</t>
  </si>
  <si>
    <t>Does the District Get Per Pupil Equity Funds in FY 2026?</t>
  </si>
  <si>
    <t>Number of Districts Impacted:</t>
  </si>
  <si>
    <t>Southeast Valley</t>
  </si>
  <si>
    <t>Iowa Association of School Boards:  Estimated Impact of FY 2027 Supplemental State Aid And Per Pupil Equity</t>
  </si>
  <si>
    <t>DOM</t>
  </si>
  <si>
    <t>District Name</t>
  </si>
  <si>
    <t>DE</t>
  </si>
  <si>
    <t>Odebolt Arthur Battle Creek Ida Grove</t>
  </si>
  <si>
    <t>Enter SSA Rate for FY 2027==&gt;</t>
  </si>
  <si>
    <t>Estimates are based on 325 school districts.</t>
  </si>
  <si>
    <t>Increase in State Aid for Preschool</t>
  </si>
  <si>
    <t>Preschool</t>
  </si>
  <si>
    <t>SSA and Per Pupil Equity Amounts have not yet been established for FY 2027.</t>
  </si>
  <si>
    <t>budget</t>
  </si>
  <si>
    <t>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</si>
</sst>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_(&quot;$&quot;* #,##0.0_);_(&quot;$&quot;* \(#,##0.0\);_(&quot;$&quot;* &quot;-&quot;??_);_(@_)"/>
    <numFmt numFmtId="166" formatCode="#,##0.0"/>
    <numFmt numFmtId="167" formatCode="_(* #,##0_);_(* \(#,##0\);_(* &quot;-&quot;??_);_(@_)"/>
  </numFmts>
  <fonts count="25"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sz val="10"/>
      <color rgb="FF000000"/>
      <name val="Arial"/>
      <family val="2"/>
    </font>
    <font>
      <sz val="10"/>
      <color rgb="FFFF0000"/>
      <name val="Arial"/>
      <family val="2"/>
    </font>
    <font>
      <sz val="11"/>
      <color rgb="FFFF0000"/>
      <name val="Calibri"/>
      <family val="2"/>
      <scheme val="minor"/>
    </font>
    <font>
      <b/>
      <sz val="10"/>
      <color rgb="FF000000"/>
      <name val="Arial"/>
      <family val="2"/>
    </font>
    <font>
      <sz val="8"/>
      <color rgb="FF000000"/>
      <name val="Arial"/>
      <family val="2"/>
    </font>
    <font>
      <sz val="8"/>
      <color theme="1"/>
      <name val="Calibri"/>
      <family val="2"/>
      <scheme val="minor"/>
    </font>
    <font>
      <b/>
      <sz val="11"/>
      <color rgb="FF000000"/>
      <name val="Arial"/>
      <family val="2"/>
    </font>
    <font>
      <b/>
      <sz val="11"/>
      <color rgb="FFFF0000"/>
      <name val="Calibri"/>
      <family val="2"/>
      <scheme val="minor"/>
    </font>
    <font>
      <sz val="11"/>
      <color theme="1"/>
      <name val="Arial"/>
      <family val="2"/>
    </font>
    <font>
      <sz val="10"/>
      <color theme="1"/>
      <name val="Arial"/>
      <family val="2"/>
    </font>
    <font>
      <sz val="9"/>
      <color theme="1"/>
      <name val="Arial"/>
      <family val="2"/>
    </font>
    <font>
      <b/>
      <sz val="11"/>
      <color theme="1"/>
      <name val="Arial"/>
      <family val="2"/>
    </font>
    <font>
      <u/>
      <sz val="11"/>
      <color theme="10"/>
      <name val="Arial"/>
      <family val="2"/>
    </font>
    <font>
      <sz val="14"/>
      <color theme="1"/>
      <name val="Arial"/>
      <family val="2"/>
    </font>
    <font>
      <sz val="12"/>
      <color theme="1"/>
      <name val="Arial"/>
      <family val="2"/>
    </font>
    <font>
      <i/>
      <sz val="9"/>
      <color theme="1"/>
      <name val="Arial"/>
      <family val="2"/>
    </font>
    <font>
      <b/>
      <sz val="11"/>
      <color rgb="FF0070C0"/>
      <name val="Arial"/>
      <family val="2"/>
    </font>
    <font>
      <b/>
      <sz val="10"/>
      <color rgb="FF0070C0"/>
      <name val="Arial"/>
      <family val="2"/>
    </font>
    <font>
      <b/>
      <sz val="14"/>
      <color theme="1"/>
      <name val="Arial"/>
      <family val="2"/>
    </font>
    <font>
      <sz val="12"/>
      <color rgb="FF0070C0"/>
      <name val="Arial"/>
      <family val="2"/>
    </font>
    <font>
      <b/>
      <sz val="12"/>
      <color rgb="FF0070C0"/>
      <name val="Arial"/>
      <family val="2"/>
    </font>
  </fonts>
  <fills count="10">
    <fill>
      <patternFill patternType="none"/>
    </fill>
    <fill>
      <patternFill patternType="gray125"/>
    </fill>
    <fill>
      <patternFill patternType="solid">
        <fgColor theme="5" tint="0.39997558519241921"/>
        <bgColor indexed="64"/>
      </patternFill>
    </fill>
    <fill>
      <patternFill patternType="solid">
        <fgColor rgb="FFFFFF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59999389629810485"/>
        <bgColor indexed="64"/>
      </patternFill>
    </fill>
  </fills>
  <borders count="3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4F493B"/>
      </left>
      <right/>
      <top style="medium">
        <color rgb="FF4F493B"/>
      </top>
      <bottom/>
      <diagonal/>
    </border>
    <border>
      <left/>
      <right/>
      <top style="medium">
        <color rgb="FF4F493B"/>
      </top>
      <bottom/>
      <diagonal/>
    </border>
    <border>
      <left style="medium">
        <color rgb="FF4F493B"/>
      </left>
      <right/>
      <top/>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bottom style="medium">
        <color theme="0" tint="-0.249977111117893"/>
      </bottom>
      <diagonal/>
    </border>
    <border>
      <left/>
      <right/>
      <top style="thin">
        <color theme="0" tint="-0.249977111117893"/>
      </top>
      <bottom style="medium">
        <color theme="0" tint="-0.249977111117893"/>
      </bottom>
      <diagonal/>
    </border>
    <border>
      <left/>
      <right/>
      <top style="thick">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ck">
        <color theme="0" tint="-0.24994659260841701"/>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32">
    <xf numFmtId="0" fontId="0" fillId="0" borderId="0" xfId="0"/>
    <xf numFmtId="0" fontId="3" fillId="0" borderId="0" xfId="0" applyFont="1"/>
    <xf numFmtId="164" fontId="1" fillId="0" borderId="0" xfId="1" applyNumberFormat="1" applyFont="1" applyBorder="1"/>
    <xf numFmtId="0" fontId="0" fillId="0" borderId="0" xfId="0" applyAlignment="1">
      <alignment horizontal="right"/>
    </xf>
    <xf numFmtId="0" fontId="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14" fontId="0" fillId="0" borderId="0" xfId="0" applyNumberFormat="1"/>
    <xf numFmtId="0" fontId="5" fillId="0" borderId="0" xfId="0" applyFont="1"/>
    <xf numFmtId="0" fontId="6" fillId="0" borderId="0" xfId="0" applyFont="1"/>
    <xf numFmtId="0" fontId="4" fillId="2" borderId="0" xfId="0" applyFont="1" applyFill="1"/>
    <xf numFmtId="164" fontId="0" fillId="0" borderId="0" xfId="0" applyNumberFormat="1"/>
    <xf numFmtId="165" fontId="0" fillId="0" borderId="0" xfId="0" applyNumberFormat="1"/>
    <xf numFmtId="164" fontId="7" fillId="2" borderId="0" xfId="1" applyNumberFormat="1" applyFont="1" applyFill="1" applyBorder="1" applyAlignment="1"/>
    <xf numFmtId="0" fontId="8" fillId="2" borderId="0" xfId="0" applyFont="1" applyFill="1"/>
    <xf numFmtId="0" fontId="9" fillId="0" borderId="0" xfId="0" applyFont="1"/>
    <xf numFmtId="0" fontId="3" fillId="3" borderId="6" xfId="0" applyFont="1" applyFill="1" applyBorder="1"/>
    <xf numFmtId="10" fontId="3" fillId="3" borderId="7" xfId="3" applyNumberFormat="1" applyFont="1" applyFill="1" applyBorder="1"/>
    <xf numFmtId="0" fontId="0" fillId="3" borderId="7" xfId="0" applyFill="1" applyBorder="1"/>
    <xf numFmtId="0" fontId="0" fillId="3" borderId="7" xfId="0" applyFill="1" applyBorder="1" applyAlignment="1">
      <alignment horizontal="right"/>
    </xf>
    <xf numFmtId="44" fontId="3" fillId="3" borderId="8" xfId="0" applyNumberFormat="1" applyFont="1" applyFill="1" applyBorder="1"/>
    <xf numFmtId="0" fontId="6" fillId="3" borderId="0" xfId="0" applyFont="1" applyFill="1"/>
    <xf numFmtId="0" fontId="0" fillId="4" borderId="0" xfId="0" applyFill="1" applyAlignment="1">
      <alignment horizontal="center"/>
    </xf>
    <xf numFmtId="0" fontId="11" fillId="0" borderId="0" xfId="0" applyFont="1"/>
    <xf numFmtId="0" fontId="10" fillId="5" borderId="9" xfId="0" applyFont="1" applyFill="1" applyBorder="1" applyAlignment="1">
      <alignment horizontal="center" vertical="top" wrapText="1"/>
    </xf>
    <xf numFmtId="0" fontId="10" fillId="5" borderId="10" xfId="0" applyFont="1" applyFill="1" applyBorder="1" applyAlignment="1">
      <alignment horizontal="center" vertical="top" wrapText="1"/>
    </xf>
    <xf numFmtId="0" fontId="10" fillId="5" borderId="11" xfId="0" applyFont="1" applyFill="1" applyBorder="1" applyAlignment="1">
      <alignment horizontal="center" vertical="top" wrapText="1"/>
    </xf>
    <xf numFmtId="0" fontId="12" fillId="0" borderId="0" xfId="0" applyFont="1"/>
    <xf numFmtId="0" fontId="13" fillId="0" borderId="0" xfId="0" applyFont="1" applyAlignment="1">
      <alignment horizontal="left" wrapText="1"/>
    </xf>
    <xf numFmtId="0" fontId="14" fillId="0" borderId="0" xfId="0" applyFont="1" applyAlignment="1">
      <alignment horizontal="left" wrapText="1"/>
    </xf>
    <xf numFmtId="0" fontId="14" fillId="0" borderId="0" xfId="0" applyFont="1"/>
    <xf numFmtId="14" fontId="12" fillId="0" borderId="0" xfId="0" applyNumberFormat="1" applyFont="1"/>
    <xf numFmtId="0" fontId="13" fillId="0" borderId="0" xfId="0" applyFont="1" applyAlignment="1">
      <alignment horizontal="right"/>
    </xf>
    <xf numFmtId="0" fontId="13" fillId="0" borderId="17" xfId="0" applyFont="1" applyBorder="1" applyAlignment="1">
      <alignment horizontal="left" wrapText="1"/>
    </xf>
    <xf numFmtId="0" fontId="13" fillId="0" borderId="18" xfId="0" applyFont="1" applyBorder="1" applyAlignment="1">
      <alignment horizontal="left" wrapText="1"/>
    </xf>
    <xf numFmtId="0" fontId="13" fillId="0" borderId="18" xfId="0" applyFont="1" applyBorder="1" applyAlignment="1">
      <alignment horizontal="right"/>
    </xf>
    <xf numFmtId="164" fontId="13" fillId="0" borderId="19" xfId="1" applyNumberFormat="1" applyFont="1" applyBorder="1" applyAlignment="1">
      <alignment horizontal="left" wrapText="1"/>
    </xf>
    <xf numFmtId="0" fontId="13" fillId="0" borderId="20" xfId="0" applyFont="1" applyBorder="1" applyAlignment="1">
      <alignment horizontal="left" wrapText="1"/>
    </xf>
    <xf numFmtId="0" fontId="13" fillId="0" borderId="21" xfId="0" applyFont="1" applyBorder="1" applyAlignment="1">
      <alignment horizontal="left" wrapText="1"/>
    </xf>
    <xf numFmtId="164" fontId="13" fillId="0" borderId="21" xfId="0" applyNumberFormat="1" applyFont="1" applyBorder="1" applyAlignment="1">
      <alignment horizontal="left" wrapText="1"/>
    </xf>
    <xf numFmtId="0" fontId="13" fillId="0" borderId="22" xfId="0" applyFont="1" applyBorder="1" applyAlignment="1">
      <alignment horizontal="left" wrapText="1"/>
    </xf>
    <xf numFmtId="0" fontId="13" fillId="0" borderId="23" xfId="0" applyFont="1" applyBorder="1" applyAlignment="1">
      <alignment horizontal="left" wrapText="1"/>
    </xf>
    <xf numFmtId="0" fontId="13" fillId="0" borderId="23" xfId="0" applyFont="1" applyBorder="1" applyAlignment="1">
      <alignment horizontal="right"/>
    </xf>
    <xf numFmtId="164" fontId="13" fillId="0" borderId="24" xfId="0" applyNumberFormat="1" applyFont="1" applyBorder="1" applyAlignment="1">
      <alignment horizontal="left" wrapText="1"/>
    </xf>
    <xf numFmtId="10" fontId="18" fillId="6" borderId="12" xfId="3" applyNumberFormat="1" applyFont="1" applyFill="1" applyBorder="1" applyAlignment="1">
      <alignment horizontal="center"/>
    </xf>
    <xf numFmtId="44" fontId="18" fillId="6" borderId="12" xfId="1" applyFont="1" applyFill="1" applyBorder="1" applyAlignment="1">
      <alignment horizontal="center"/>
    </xf>
    <xf numFmtId="164" fontId="13" fillId="0" borderId="0" xfId="0" applyNumberFormat="1" applyFont="1" applyAlignment="1">
      <alignment horizontal="left" wrapText="1"/>
    </xf>
    <xf numFmtId="44" fontId="18" fillId="7" borderId="0" xfId="1" applyFont="1" applyFill="1" applyBorder="1" applyAlignment="1">
      <alignment horizontal="center"/>
    </xf>
    <xf numFmtId="0" fontId="12" fillId="0" borderId="0" xfId="0" applyFont="1" applyAlignment="1">
      <alignment horizontal="center" wrapText="1"/>
    </xf>
    <xf numFmtId="0" fontId="12" fillId="0" borderId="0" xfId="0" applyFont="1" applyAlignment="1">
      <alignment horizontal="right"/>
    </xf>
    <xf numFmtId="0" fontId="14" fillId="0" borderId="0" xfId="0" applyFont="1" applyAlignment="1">
      <alignment horizontal="right"/>
    </xf>
    <xf numFmtId="0" fontId="12" fillId="0" borderId="25" xfId="0" applyFont="1" applyBorder="1"/>
    <xf numFmtId="0" fontId="12" fillId="7" borderId="25" xfId="0" applyFont="1" applyFill="1" applyBorder="1" applyAlignment="1">
      <alignment horizontal="center"/>
    </xf>
    <xf numFmtId="0" fontId="12" fillId="8" borderId="0" xfId="0" applyFont="1" applyFill="1" applyAlignment="1">
      <alignment horizontal="right" wrapText="1"/>
    </xf>
    <xf numFmtId="0" fontId="12" fillId="8" borderId="0" xfId="0" applyFont="1" applyFill="1" applyAlignment="1">
      <alignment horizontal="right"/>
    </xf>
    <xf numFmtId="0" fontId="12" fillId="7" borderId="0" xfId="0" applyFont="1" applyFill="1" applyAlignment="1">
      <alignment horizontal="right"/>
    </xf>
    <xf numFmtId="0" fontId="12" fillId="7" borderId="26" xfId="0" applyFont="1" applyFill="1" applyBorder="1"/>
    <xf numFmtId="0" fontId="12" fillId="7" borderId="26" xfId="0" applyFont="1" applyFill="1" applyBorder="1" applyAlignment="1">
      <alignment horizontal="left"/>
    </xf>
    <xf numFmtId="0" fontId="20" fillId="7" borderId="0" xfId="0" applyFont="1" applyFill="1" applyAlignment="1">
      <alignment horizontal="right"/>
    </xf>
    <xf numFmtId="0" fontId="20" fillId="7" borderId="0" xfId="0" applyFont="1" applyFill="1" applyAlignment="1">
      <alignment horizontal="right" wrapText="1"/>
    </xf>
    <xf numFmtId="0" fontId="21" fillId="7" borderId="0" xfId="0" applyFont="1" applyFill="1" applyAlignment="1">
      <alignment horizontal="right" wrapText="1"/>
    </xf>
    <xf numFmtId="0" fontId="15" fillId="7" borderId="0" xfId="0" applyFont="1" applyFill="1" applyAlignment="1">
      <alignment horizontal="right"/>
    </xf>
    <xf numFmtId="0" fontId="20" fillId="7" borderId="26" xfId="0" applyFont="1" applyFill="1" applyBorder="1" applyAlignment="1">
      <alignment horizontal="right"/>
    </xf>
    <xf numFmtId="0" fontId="20" fillId="7" borderId="26" xfId="0" applyFont="1" applyFill="1" applyBorder="1" applyAlignment="1">
      <alignment wrapText="1"/>
    </xf>
    <xf numFmtId="0" fontId="20" fillId="7" borderId="26" xfId="0" applyFont="1" applyFill="1" applyBorder="1" applyAlignment="1">
      <alignment horizontal="right" wrapText="1"/>
    </xf>
    <xf numFmtId="164" fontId="18" fillId="7" borderId="26" xfId="1" applyNumberFormat="1" applyFont="1" applyFill="1" applyBorder="1" applyAlignment="1">
      <alignment horizontal="right"/>
    </xf>
    <xf numFmtId="0" fontId="18" fillId="7" borderId="26" xfId="0" applyFont="1" applyFill="1" applyBorder="1" applyAlignment="1">
      <alignment horizontal="right"/>
    </xf>
    <xf numFmtId="164" fontId="18" fillId="7" borderId="26" xfId="0" applyNumberFormat="1" applyFont="1" applyFill="1" applyBorder="1" applyAlignment="1">
      <alignment horizontal="right"/>
    </xf>
    <xf numFmtId="0" fontId="18" fillId="7" borderId="0" xfId="0" applyFont="1" applyFill="1" applyAlignment="1">
      <alignment horizontal="right"/>
    </xf>
    <xf numFmtId="164" fontId="18" fillId="7" borderId="26" xfId="1" applyNumberFormat="1" applyFont="1" applyFill="1" applyBorder="1"/>
    <xf numFmtId="3" fontId="0" fillId="0" borderId="0" xfId="0" applyNumberFormat="1"/>
    <xf numFmtId="0" fontId="12" fillId="7" borderId="0" xfId="0" applyFont="1" applyFill="1"/>
    <xf numFmtId="0" fontId="12" fillId="7" borderId="0" xfId="0" applyFont="1" applyFill="1" applyAlignment="1">
      <alignment horizontal="left"/>
    </xf>
    <xf numFmtId="0" fontId="12" fillId="7" borderId="0" xfId="0" applyFont="1" applyFill="1" applyAlignment="1">
      <alignment horizontal="center"/>
    </xf>
    <xf numFmtId="0" fontId="15" fillId="7" borderId="0" xfId="0" applyFont="1" applyFill="1" applyAlignment="1">
      <alignment horizontal="left"/>
    </xf>
    <xf numFmtId="0" fontId="23" fillId="7" borderId="0" xfId="0" applyFont="1" applyFill="1" applyAlignment="1">
      <alignment horizontal="right"/>
    </xf>
    <xf numFmtId="0" fontId="15" fillId="7" borderId="0" xfId="0" applyFont="1" applyFill="1" applyAlignment="1">
      <alignment horizontal="center" wrapText="1"/>
    </xf>
    <xf numFmtId="0" fontId="24" fillId="7" borderId="0" xfId="0" applyFont="1" applyFill="1" applyAlignment="1">
      <alignment horizontal="right" wrapText="1"/>
    </xf>
    <xf numFmtId="164" fontId="12" fillId="7" borderId="0" xfId="1" applyNumberFormat="1" applyFont="1" applyFill="1" applyBorder="1"/>
    <xf numFmtId="0" fontId="15" fillId="7" borderId="0" xfId="0" applyFont="1" applyFill="1" applyAlignment="1">
      <alignment horizontal="center"/>
    </xf>
    <xf numFmtId="164" fontId="15" fillId="7" borderId="0" xfId="1" applyNumberFormat="1" applyFont="1" applyFill="1" applyBorder="1"/>
    <xf numFmtId="0" fontId="15" fillId="7" borderId="0" xfId="0" applyFont="1" applyFill="1"/>
    <xf numFmtId="0" fontId="13" fillId="7" borderId="0" xfId="0" applyFont="1" applyFill="1" applyAlignment="1">
      <alignment horizontal="left"/>
    </xf>
    <xf numFmtId="14" fontId="12" fillId="7" borderId="0" xfId="0" applyNumberFormat="1" applyFont="1" applyFill="1" applyAlignment="1">
      <alignment horizontal="center"/>
    </xf>
    <xf numFmtId="0" fontId="20" fillId="7" borderId="0" xfId="0" applyFont="1" applyFill="1" applyAlignment="1">
      <alignment horizontal="left" wrapText="1"/>
    </xf>
    <xf numFmtId="0" fontId="13" fillId="7" borderId="27" xfId="0" applyFont="1" applyFill="1" applyBorder="1" applyAlignment="1">
      <alignment horizontal="left" vertical="center"/>
    </xf>
    <xf numFmtId="0" fontId="13" fillId="7" borderId="27" xfId="0" applyFont="1" applyFill="1" applyBorder="1" applyAlignment="1">
      <alignment horizontal="center" vertical="center"/>
    </xf>
    <xf numFmtId="164" fontId="13" fillId="7" borderId="27" xfId="1" applyNumberFormat="1" applyFont="1" applyFill="1" applyBorder="1" applyAlignment="1">
      <alignment vertical="center"/>
    </xf>
    <xf numFmtId="0" fontId="13" fillId="7" borderId="27" xfId="0" applyFont="1" applyFill="1" applyBorder="1" applyAlignment="1">
      <alignment vertical="center"/>
    </xf>
    <xf numFmtId="164" fontId="13" fillId="7" borderId="27" xfId="0" applyNumberFormat="1" applyFont="1" applyFill="1" applyBorder="1" applyAlignment="1">
      <alignment vertical="center"/>
    </xf>
    <xf numFmtId="0" fontId="13" fillId="7" borderId="0" xfId="0" applyFont="1" applyFill="1" applyAlignment="1">
      <alignment vertical="center"/>
    </xf>
    <xf numFmtId="0" fontId="13" fillId="7" borderId="28" xfId="0" applyFont="1" applyFill="1" applyBorder="1" applyAlignment="1">
      <alignment horizontal="left" vertical="center"/>
    </xf>
    <xf numFmtId="0" fontId="13" fillId="7" borderId="28" xfId="0" applyFont="1" applyFill="1" applyBorder="1" applyAlignment="1">
      <alignment horizontal="center" vertical="center"/>
    </xf>
    <xf numFmtId="164" fontId="13" fillId="7" borderId="28" xfId="1" applyNumberFormat="1" applyFont="1" applyFill="1" applyBorder="1" applyAlignment="1">
      <alignment vertical="center"/>
    </xf>
    <xf numFmtId="0" fontId="13" fillId="7" borderId="28" xfId="0" applyFont="1" applyFill="1" applyBorder="1" applyAlignment="1">
      <alignment vertical="center"/>
    </xf>
    <xf numFmtId="164" fontId="13" fillId="7" borderId="28" xfId="0" applyNumberFormat="1" applyFont="1" applyFill="1" applyBorder="1" applyAlignment="1">
      <alignment vertical="center"/>
    </xf>
    <xf numFmtId="0" fontId="13" fillId="7" borderId="29" xfId="0" applyFont="1" applyFill="1" applyBorder="1" applyAlignment="1">
      <alignment horizontal="left" vertical="center"/>
    </xf>
    <xf numFmtId="0" fontId="13" fillId="7" borderId="29" xfId="0" applyFont="1" applyFill="1" applyBorder="1" applyAlignment="1">
      <alignment horizontal="center" vertical="center"/>
    </xf>
    <xf numFmtId="164" fontId="13" fillId="7" borderId="29" xfId="1" applyNumberFormat="1" applyFont="1" applyFill="1" applyBorder="1" applyAlignment="1">
      <alignment vertical="center"/>
    </xf>
    <xf numFmtId="0" fontId="13" fillId="7" borderId="29" xfId="0" applyFont="1" applyFill="1" applyBorder="1" applyAlignment="1">
      <alignment vertical="center"/>
    </xf>
    <xf numFmtId="164" fontId="13" fillId="7" borderId="29" xfId="0" applyNumberFormat="1" applyFont="1" applyFill="1" applyBorder="1" applyAlignment="1">
      <alignment vertical="center"/>
    </xf>
    <xf numFmtId="0" fontId="15" fillId="7" borderId="25" xfId="0" applyFont="1" applyFill="1" applyBorder="1" applyAlignment="1">
      <alignment horizontal="left"/>
    </xf>
    <xf numFmtId="0" fontId="18" fillId="7" borderId="25" xfId="0" applyFont="1" applyFill="1" applyBorder="1" applyAlignment="1">
      <alignment horizontal="right"/>
    </xf>
    <xf numFmtId="0" fontId="23" fillId="7" borderId="25" xfId="0" applyFont="1" applyFill="1" applyBorder="1" applyAlignment="1">
      <alignment horizontal="right"/>
    </xf>
    <xf numFmtId="0" fontId="24" fillId="7" borderId="25" xfId="0" applyFont="1" applyFill="1" applyBorder="1" applyAlignment="1">
      <alignment wrapText="1"/>
    </xf>
    <xf numFmtId="0" fontId="12" fillId="9" borderId="16" xfId="0" applyFont="1" applyFill="1" applyBorder="1" applyAlignment="1">
      <alignment horizontal="right"/>
    </xf>
    <xf numFmtId="166" fontId="4" fillId="2" borderId="0" xfId="0" applyNumberFormat="1" applyFont="1" applyFill="1"/>
    <xf numFmtId="4" fontId="0" fillId="0" borderId="0" xfId="0" applyNumberFormat="1"/>
    <xf numFmtId="0" fontId="10" fillId="5" borderId="0" xfId="0" applyFont="1" applyFill="1" applyAlignment="1">
      <alignment horizontal="center" vertical="top" wrapText="1"/>
    </xf>
    <xf numFmtId="44" fontId="5" fillId="0" borderId="0" xfId="0" applyNumberFormat="1" applyFont="1"/>
    <xf numFmtId="0" fontId="12" fillId="8" borderId="0" xfId="0" applyFont="1" applyFill="1" applyAlignment="1">
      <alignment wrapText="1"/>
    </xf>
    <xf numFmtId="167" fontId="0" fillId="0" borderId="0" xfId="4" applyNumberFormat="1" applyFont="1"/>
    <xf numFmtId="0" fontId="19" fillId="0" borderId="0" xfId="0" applyFont="1" applyAlignment="1">
      <alignment horizontal="left" wrapText="1"/>
    </xf>
    <xf numFmtId="0" fontId="12" fillId="7" borderId="25" xfId="0" applyFont="1" applyFill="1" applyBorder="1" applyAlignment="1">
      <alignment horizontal="left"/>
    </xf>
    <xf numFmtId="0" fontId="12" fillId="0" borderId="0" xfId="0" applyFont="1" applyAlignment="1">
      <alignment wrapText="1"/>
    </xf>
    <xf numFmtId="0" fontId="12" fillId="0" borderId="0" xfId="0" applyFont="1"/>
    <xf numFmtId="0" fontId="17" fillId="7" borderId="25" xfId="0" applyFont="1" applyFill="1" applyBorder="1" applyAlignment="1">
      <alignment horizontal="left" wrapText="1"/>
    </xf>
    <xf numFmtId="0" fontId="12" fillId="7" borderId="25" xfId="0" applyFont="1" applyFill="1" applyBorder="1" applyAlignment="1">
      <alignment horizontal="left" wrapText="1"/>
    </xf>
    <xf numFmtId="0" fontId="17" fillId="0" borderId="0" xfId="0" applyFont="1" applyAlignment="1">
      <alignment horizontal="left" wrapText="1"/>
    </xf>
    <xf numFmtId="0" fontId="13" fillId="0" borderId="0" xfId="0" applyFont="1" applyAlignment="1">
      <alignment horizontal="left" wrapText="1"/>
    </xf>
    <xf numFmtId="0" fontId="18" fillId="6" borderId="13" xfId="0" applyFont="1" applyFill="1" applyBorder="1" applyAlignment="1">
      <alignment horizontal="center" wrapText="1"/>
    </xf>
    <xf numFmtId="0" fontId="18" fillId="6" borderId="14" xfId="0" applyFont="1" applyFill="1" applyBorder="1" applyAlignment="1">
      <alignment horizontal="center" wrapText="1"/>
    </xf>
    <xf numFmtId="0" fontId="18" fillId="6" borderId="15" xfId="0" applyFont="1" applyFill="1" applyBorder="1" applyAlignment="1">
      <alignment horizontal="center" wrapText="1"/>
    </xf>
    <xf numFmtId="0" fontId="16" fillId="0" borderId="0" xfId="2" applyFont="1" applyAlignment="1">
      <alignment horizontal="center" wrapText="1"/>
    </xf>
    <xf numFmtId="0" fontId="15" fillId="7" borderId="26" xfId="0" applyFont="1" applyFill="1" applyBorder="1" applyAlignment="1">
      <alignment horizontal="left" wrapText="1"/>
    </xf>
    <xf numFmtId="0" fontId="12" fillId="8" borderId="0" xfId="0" applyFont="1" applyFill="1" applyAlignment="1">
      <alignment horizontal="right" wrapText="1"/>
    </xf>
    <xf numFmtId="0" fontId="12" fillId="0" borderId="0" xfId="0" applyFont="1" applyAlignment="1">
      <alignment horizontal="left" wrapText="1"/>
    </xf>
    <xf numFmtId="0" fontId="18" fillId="7" borderId="25" xfId="0" applyFont="1" applyFill="1" applyBorder="1" applyAlignment="1">
      <alignment horizontal="left" wrapText="1"/>
    </xf>
    <xf numFmtId="0" fontId="22" fillId="7" borderId="0" xfId="0" applyFont="1" applyFill="1" applyAlignment="1">
      <alignment horizontal="left" wrapText="1"/>
    </xf>
  </cellXfs>
  <cellStyles count="5">
    <cellStyle name="Comma" xfId="4" builtinId="3"/>
    <cellStyle name="Currency" xfId="1" builtinId="4"/>
    <cellStyle name="Hyperlink" xfId="2" builtinId="8"/>
    <cellStyle name="Normal" xfId="0" builtinId="0"/>
    <cellStyle name="Percent" xfId="3" builtinId="5"/>
  </cellStyles>
  <dxfs count="4">
    <dxf>
      <fill>
        <patternFill>
          <bgColor theme="0" tint="-4.9989318521683403E-2"/>
        </patternFill>
      </fill>
    </dxf>
    <dxf>
      <fill>
        <patternFill>
          <bgColor theme="9"/>
        </patternFill>
      </fill>
    </dxf>
    <dxf>
      <fill>
        <patternFill>
          <bgColor rgb="FFFF0000"/>
        </patternFill>
      </fill>
    </dxf>
    <dxf>
      <fill>
        <patternFill>
          <bgColor theme="9" tint="0.39994506668294322"/>
        </patternFill>
      </fill>
    </dxf>
  </dxfs>
  <tableStyles count="1" defaultTableStyle="TableStyleMedium2" defaultPivotStyle="PivotStyleLight16">
    <tableStyle name="Invisible" pivot="0" table="0" count="0" xr9:uid="{71686660-D07F-4893-958A-552D60D2A5D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A43"/>
  <sheetViews>
    <sheetView showGridLines="0" tabSelected="1" workbookViewId="0">
      <selection activeCell="Y14" sqref="Y14"/>
    </sheetView>
  </sheetViews>
  <sheetFormatPr baseColWidth="10" defaultColWidth="8.6640625" defaultRowHeight="14" x14ac:dyDescent="0.15"/>
  <cols>
    <col min="1" max="1" width="3.33203125" style="30" customWidth="1"/>
    <col min="2" max="2" width="2.33203125" style="30" customWidth="1"/>
    <col min="3" max="3" width="7.1640625" style="30" bestFit="1" customWidth="1"/>
    <col min="4" max="4" width="12.33203125" style="30" customWidth="1"/>
    <col min="5" max="5" width="2.1640625" style="30" customWidth="1"/>
    <col min="6" max="6" width="10.1640625" style="33" customWidth="1"/>
    <col min="7" max="7" width="2.83203125" style="30" customWidth="1"/>
    <col min="8" max="8" width="11.5" style="30" customWidth="1"/>
    <col min="9" max="9" width="4.1640625" style="30" customWidth="1"/>
    <col min="10" max="10" width="16.83203125" style="30" customWidth="1"/>
    <col min="11" max="11" width="2.6640625" style="30" customWidth="1"/>
    <col min="12" max="12" width="15.83203125" style="30" customWidth="1"/>
    <col min="13" max="13" width="1.5" style="30" customWidth="1"/>
    <col min="14" max="14" width="16.1640625" style="30" customWidth="1"/>
    <col min="15" max="15" width="1.5" style="30" customWidth="1"/>
    <col min="16" max="16" width="16.1640625" style="30" bestFit="1" customWidth="1"/>
    <col min="17" max="17" width="0.83203125" style="30" customWidth="1"/>
    <col min="18" max="18" width="15.33203125" style="30" customWidth="1"/>
    <col min="19" max="19" width="1" style="30" customWidth="1"/>
    <col min="20" max="20" width="17.5" style="30" customWidth="1"/>
    <col min="21" max="21" width="1.1640625" style="30" customWidth="1"/>
    <col min="22" max="22" width="15.6640625" style="30" customWidth="1"/>
    <col min="23" max="23" width="2.33203125" style="30" customWidth="1"/>
    <col min="24" max="24" width="12.1640625" style="30" customWidth="1"/>
    <col min="25" max="16384" width="8.6640625" style="30"/>
  </cols>
  <sheetData>
    <row r="1" spans="2:27" ht="18" x14ac:dyDescent="0.2">
      <c r="B1" s="121" t="s">
        <v>407</v>
      </c>
      <c r="C1" s="121"/>
      <c r="D1" s="121"/>
      <c r="E1" s="121"/>
      <c r="F1" s="121"/>
      <c r="G1" s="121"/>
      <c r="H1" s="121"/>
      <c r="I1" s="121"/>
      <c r="J1" s="121"/>
      <c r="K1" s="121"/>
      <c r="L1" s="121"/>
      <c r="M1" s="121"/>
      <c r="N1" s="121"/>
      <c r="O1" s="121"/>
      <c r="P1" s="121"/>
      <c r="Q1" s="121"/>
      <c r="R1" s="121"/>
      <c r="S1" s="121"/>
      <c r="T1" s="121"/>
      <c r="U1" s="121"/>
      <c r="V1" s="121"/>
      <c r="W1" s="121"/>
    </row>
    <row r="2" spans="2:27" x14ac:dyDescent="0.15">
      <c r="B2" s="122" t="s">
        <v>399</v>
      </c>
      <c r="C2" s="122"/>
      <c r="D2" s="122"/>
      <c r="E2" s="122"/>
      <c r="F2" s="122"/>
      <c r="G2" s="122"/>
      <c r="H2" s="122"/>
      <c r="I2" s="122"/>
      <c r="J2" s="122"/>
      <c r="K2" s="122"/>
      <c r="L2" s="122"/>
      <c r="M2" s="122"/>
      <c r="N2" s="122"/>
      <c r="O2" s="122"/>
      <c r="P2" s="122"/>
      <c r="Q2" s="122"/>
      <c r="R2" s="122"/>
      <c r="S2" s="122"/>
      <c r="T2" s="122"/>
      <c r="U2" s="122"/>
      <c r="V2" s="122"/>
      <c r="W2" s="122"/>
    </row>
    <row r="3" spans="2:27" ht="30" customHeight="1" thickBot="1" x14ac:dyDescent="0.2">
      <c r="B3" s="31"/>
      <c r="C3" s="31"/>
      <c r="D3" s="31"/>
      <c r="E3" s="31"/>
      <c r="F3" s="32"/>
      <c r="G3" s="31"/>
      <c r="H3" s="31"/>
      <c r="I3" s="31"/>
      <c r="J3" s="31"/>
      <c r="K3" s="31"/>
      <c r="L3" s="31"/>
      <c r="M3" s="31"/>
      <c r="N3" s="31"/>
      <c r="O3" s="31"/>
      <c r="P3" s="31"/>
      <c r="Q3" s="31"/>
      <c r="R3" s="31"/>
      <c r="S3" s="31"/>
      <c r="T3" s="31"/>
      <c r="U3" s="31"/>
      <c r="V3" s="31"/>
      <c r="W3" s="31"/>
    </row>
    <row r="4" spans="2:27" ht="17" thickBot="1" x14ac:dyDescent="0.25">
      <c r="B4" s="31"/>
      <c r="D4" s="31"/>
      <c r="E4" s="31"/>
      <c r="G4" s="35" t="s">
        <v>355</v>
      </c>
      <c r="H4" s="123" t="s">
        <v>12</v>
      </c>
      <c r="I4" s="124"/>
      <c r="J4" s="125"/>
      <c r="K4" s="31"/>
      <c r="L4" s="31"/>
      <c r="M4" s="31"/>
      <c r="N4" s="31"/>
      <c r="O4" s="31"/>
      <c r="P4" s="36"/>
      <c r="Q4" s="37"/>
      <c r="R4" s="37"/>
      <c r="S4" s="37"/>
      <c r="T4" s="38" t="s">
        <v>367</v>
      </c>
      <c r="U4" s="37"/>
      <c r="V4" s="39">
        <f>Data_Drop!P4</f>
        <v>8128</v>
      </c>
      <c r="W4" s="31"/>
    </row>
    <row r="5" spans="2:27" ht="6.5" customHeight="1" thickBot="1" x14ac:dyDescent="0.2">
      <c r="B5" s="31"/>
      <c r="C5" s="31"/>
      <c r="D5" s="31"/>
      <c r="E5" s="31"/>
      <c r="F5" s="32"/>
      <c r="G5" s="31"/>
      <c r="H5" s="31"/>
      <c r="I5" s="31"/>
      <c r="J5" s="31"/>
      <c r="K5" s="31"/>
      <c r="L5" s="31"/>
      <c r="M5" s="31"/>
      <c r="N5" s="31"/>
      <c r="O5" s="31"/>
      <c r="P5" s="40"/>
      <c r="Q5" s="31"/>
      <c r="R5" s="31"/>
      <c r="S5" s="31"/>
      <c r="T5" s="31"/>
      <c r="U5" s="31"/>
      <c r="V5" s="41"/>
      <c r="W5" s="31"/>
    </row>
    <row r="6" spans="2:27" ht="17" thickBot="1" x14ac:dyDescent="0.25">
      <c r="B6" s="31"/>
      <c r="C6" s="31"/>
      <c r="D6" s="31"/>
      <c r="E6" s="31"/>
      <c r="F6" s="32"/>
      <c r="I6" s="35" t="s">
        <v>412</v>
      </c>
      <c r="J6" s="47">
        <v>1.7500000000000002E-2</v>
      </c>
      <c r="K6" s="31"/>
      <c r="L6" s="31"/>
      <c r="M6" s="31"/>
      <c r="N6" s="31"/>
      <c r="O6" s="31"/>
      <c r="P6" s="40"/>
      <c r="Q6" s="31"/>
      <c r="R6" s="31"/>
      <c r="S6" s="31"/>
      <c r="T6" s="35" t="s">
        <v>368</v>
      </c>
      <c r="U6" s="31"/>
      <c r="V6" s="42">
        <f>J8</f>
        <v>5</v>
      </c>
      <c r="W6" s="31"/>
    </row>
    <row r="7" spans="2:27" ht="7.25" customHeight="1" thickBot="1" x14ac:dyDescent="0.2">
      <c r="B7" s="31"/>
      <c r="C7" s="31"/>
      <c r="D7" s="31"/>
      <c r="E7" s="31"/>
      <c r="F7" s="32"/>
      <c r="G7" s="31"/>
      <c r="H7" s="31"/>
      <c r="I7" s="31"/>
      <c r="J7" s="31"/>
      <c r="K7" s="31"/>
      <c r="L7" s="31"/>
      <c r="M7" s="31"/>
      <c r="N7" s="31"/>
      <c r="O7" s="31"/>
      <c r="P7" s="40"/>
      <c r="Q7" s="31"/>
      <c r="R7" s="31"/>
      <c r="S7" s="31"/>
      <c r="T7" s="31"/>
      <c r="U7" s="31"/>
      <c r="V7" s="41"/>
      <c r="W7" s="31"/>
    </row>
    <row r="8" spans="2:27" ht="17" thickBot="1" x14ac:dyDescent="0.25">
      <c r="B8" s="31"/>
      <c r="C8" s="31"/>
      <c r="D8" s="31"/>
      <c r="E8" s="31"/>
      <c r="F8" s="32"/>
      <c r="I8" s="35" t="s">
        <v>397</v>
      </c>
      <c r="J8" s="48">
        <v>5</v>
      </c>
      <c r="K8" s="31"/>
      <c r="L8" s="31"/>
      <c r="M8" s="31"/>
      <c r="N8" s="31"/>
      <c r="O8" s="31"/>
      <c r="P8" s="43"/>
      <c r="Q8" s="44"/>
      <c r="R8" s="44"/>
      <c r="S8" s="44"/>
      <c r="T8" s="45" t="s">
        <v>369</v>
      </c>
      <c r="U8" s="44"/>
      <c r="V8" s="46">
        <f>V4+V6</f>
        <v>8133</v>
      </c>
      <c r="W8" s="31"/>
    </row>
    <row r="9" spans="2:27" ht="16" x14ac:dyDescent="0.2">
      <c r="B9" s="115" t="s">
        <v>403</v>
      </c>
      <c r="C9" s="115"/>
      <c r="D9" s="115"/>
      <c r="E9" s="115"/>
      <c r="F9" s="115"/>
      <c r="G9" s="115"/>
      <c r="H9" s="115"/>
      <c r="I9" s="115"/>
      <c r="J9" s="50"/>
      <c r="K9" s="31"/>
      <c r="L9" s="31"/>
      <c r="M9" s="31"/>
      <c r="N9" s="31"/>
      <c r="O9" s="31"/>
      <c r="P9" s="31"/>
      <c r="Q9" s="31"/>
      <c r="R9" s="31"/>
      <c r="S9" s="31"/>
      <c r="T9" s="35"/>
      <c r="U9" s="31"/>
      <c r="V9" s="49"/>
      <c r="W9" s="31"/>
    </row>
    <row r="10" spans="2:27" ht="13.5" customHeight="1" x14ac:dyDescent="0.15">
      <c r="B10" s="33" t="s">
        <v>404</v>
      </c>
      <c r="C10" s="33"/>
      <c r="D10" s="33"/>
      <c r="J10" s="108" t="str">
        <f>IF(F17&gt;0,"YES","NO")</f>
        <v>YES</v>
      </c>
    </row>
    <row r="11" spans="2:27" ht="12" customHeight="1" x14ac:dyDescent="0.15"/>
    <row r="12" spans="2:27" ht="16" thickBot="1" x14ac:dyDescent="0.25">
      <c r="D12" s="119" t="str">
        <f>H4</f>
        <v>Alburnett</v>
      </c>
      <c r="E12" s="120"/>
      <c r="F12" s="120"/>
      <c r="G12" s="120"/>
      <c r="H12" s="120"/>
      <c r="I12" s="120"/>
      <c r="J12" s="120"/>
      <c r="K12" s="120"/>
      <c r="L12" s="120"/>
      <c r="M12" s="54"/>
      <c r="N12" s="116"/>
      <c r="O12" s="116"/>
      <c r="P12" s="116"/>
      <c r="Q12" s="116"/>
      <c r="R12" s="116"/>
      <c r="S12" s="116"/>
      <c r="T12" s="116"/>
      <c r="U12" s="116"/>
      <c r="V12" s="55"/>
    </row>
    <row r="13" spans="2:27" hidden="1" x14ac:dyDescent="0.15">
      <c r="C13" s="30">
        <f>VLOOKUP(D12,Data_Drop!$C:$AK,2,FALSE)</f>
        <v>99</v>
      </c>
    </row>
    <row r="14" spans="2:27" ht="30.5" customHeight="1" thickBot="1" x14ac:dyDescent="0.2">
      <c r="D14" s="127" t="s">
        <v>299</v>
      </c>
      <c r="E14" s="127"/>
      <c r="F14" s="127"/>
      <c r="G14" s="127"/>
      <c r="H14" s="127"/>
      <c r="I14" s="64"/>
      <c r="J14" s="127" t="s">
        <v>318</v>
      </c>
      <c r="K14" s="127"/>
      <c r="L14" s="127"/>
      <c r="M14" s="127"/>
      <c r="N14" s="127"/>
      <c r="O14" s="127"/>
      <c r="P14" s="127"/>
      <c r="Q14" s="65"/>
      <c r="R14" s="66"/>
      <c r="S14" s="65"/>
      <c r="T14" s="66"/>
      <c r="U14" s="67"/>
      <c r="V14" s="66"/>
    </row>
    <row r="15" spans="2:27" ht="61" x14ac:dyDescent="0.2">
      <c r="D15" s="62" t="s">
        <v>361</v>
      </c>
      <c r="E15" s="62"/>
      <c r="F15" s="63" t="s">
        <v>376</v>
      </c>
      <c r="G15" s="62"/>
      <c r="H15" s="62" t="s">
        <v>366</v>
      </c>
      <c r="I15" s="62"/>
      <c r="J15" s="62" t="s">
        <v>319</v>
      </c>
      <c r="K15" s="62"/>
      <c r="L15" s="62" t="s">
        <v>320</v>
      </c>
      <c r="M15" s="62"/>
      <c r="N15" s="62" t="s">
        <v>322</v>
      </c>
      <c r="O15" s="62"/>
      <c r="P15" s="62" t="s">
        <v>321</v>
      </c>
      <c r="Q15" s="62"/>
      <c r="R15" s="80" t="s">
        <v>414</v>
      </c>
      <c r="S15" s="62"/>
      <c r="T15" s="62" t="s">
        <v>308</v>
      </c>
      <c r="U15" s="61"/>
      <c r="V15" s="62" t="s">
        <v>309</v>
      </c>
      <c r="W15" s="62"/>
      <c r="X15" s="62" t="s">
        <v>317</v>
      </c>
      <c r="AA15" s="80"/>
    </row>
    <row r="16" spans="2:27" ht="7.25" customHeight="1" x14ac:dyDescent="0.15">
      <c r="D16" s="52"/>
      <c r="E16" s="52"/>
      <c r="F16" s="53"/>
      <c r="G16" s="52"/>
      <c r="H16" s="52"/>
      <c r="I16" s="58"/>
      <c r="J16" s="52"/>
      <c r="K16" s="52"/>
      <c r="L16" s="52"/>
      <c r="M16" s="52"/>
      <c r="N16" s="52"/>
      <c r="O16" s="52"/>
      <c r="P16" s="52"/>
      <c r="Q16" s="52"/>
      <c r="R16" s="52"/>
      <c r="S16" s="52"/>
      <c r="T16" s="52"/>
      <c r="U16" s="52"/>
      <c r="V16" s="52"/>
      <c r="W16" s="52"/>
      <c r="X16" s="52"/>
    </row>
    <row r="17" spans="4:24" ht="17" thickBot="1" x14ac:dyDescent="0.25">
      <c r="D17" s="68">
        <f>VLOOKUP($C$13,Data_Drop!$B:$N,12,FALSE)</f>
        <v>8128</v>
      </c>
      <c r="E17" s="69"/>
      <c r="F17" s="68">
        <f>VLOOKUP($C$13,Data_Drop!$B:$AH,13,FALSE)</f>
        <v>5</v>
      </c>
      <c r="G17" s="69"/>
      <c r="H17" s="70">
        <f>D17+F17</f>
        <v>8133</v>
      </c>
      <c r="I17" s="71"/>
      <c r="J17" s="68">
        <f>VLOOKUP($C$13,Data_Drop!$B:$AK,23,FALSE)</f>
        <v>2632</v>
      </c>
      <c r="K17" s="68"/>
      <c r="L17" s="68">
        <f>VLOOKUP($C$13,Data_Drop!$B:$AK,24,FALSE)</f>
        <v>52</v>
      </c>
      <c r="M17" s="68"/>
      <c r="N17" s="68">
        <f>VLOOKUP($C$13,Data_Drop!$B:$AK,25,FALSE)</f>
        <v>241</v>
      </c>
      <c r="O17" s="68"/>
      <c r="P17" s="68">
        <f>SUM(J17+L17+N17)</f>
        <v>2925</v>
      </c>
      <c r="Q17" s="68"/>
      <c r="R17" s="68">
        <f>VLOOKUP($C$13,Data_Drop!$B:$AK,26,FALSE)</f>
        <v>103</v>
      </c>
      <c r="S17" s="68"/>
      <c r="T17" s="68">
        <f>VLOOKUP($C$13,Data_Drop!$B:$AK,28,FALSE)</f>
        <v>0</v>
      </c>
      <c r="U17" s="68"/>
      <c r="V17" s="68">
        <f>T17+R17+P17</f>
        <v>3028</v>
      </c>
      <c r="W17" s="68"/>
      <c r="X17" s="68">
        <f>VLOOKUP($C$13,Data_Drop!$B:$AK,33,FALSE)</f>
        <v>2632</v>
      </c>
    </row>
    <row r="18" spans="4:24" ht="8" customHeight="1" x14ac:dyDescent="0.15"/>
    <row r="19" spans="4:24" ht="8" customHeight="1" x14ac:dyDescent="0.15"/>
    <row r="20" spans="4:24" ht="8" customHeight="1" x14ac:dyDescent="0.15"/>
    <row r="22" spans="4:24" x14ac:dyDescent="0.15">
      <c r="J22" s="129" t="s">
        <v>312</v>
      </c>
      <c r="K22" s="129"/>
      <c r="L22" s="129"/>
      <c r="M22" s="129"/>
      <c r="N22" s="129"/>
      <c r="O22" s="129"/>
      <c r="P22" s="129"/>
      <c r="Q22" s="129"/>
      <c r="R22" s="129"/>
      <c r="S22" s="129"/>
      <c r="T22" s="129"/>
      <c r="U22" s="129"/>
      <c r="V22" s="129"/>
      <c r="W22" s="129"/>
    </row>
    <row r="23" spans="4:24" ht="9" customHeight="1" x14ac:dyDescent="0.15"/>
    <row r="24" spans="4:24" ht="14.5" customHeight="1" x14ac:dyDescent="0.15">
      <c r="D24" s="126" t="s">
        <v>313</v>
      </c>
      <c r="E24" s="126"/>
      <c r="F24" s="126"/>
      <c r="G24" s="126"/>
      <c r="H24" s="126"/>
      <c r="J24" s="128" t="s">
        <v>300</v>
      </c>
      <c r="K24" s="128"/>
      <c r="L24" s="128"/>
      <c r="M24" s="128"/>
      <c r="N24" s="128"/>
      <c r="O24" s="128"/>
      <c r="P24" s="128"/>
      <c r="Q24" s="57"/>
      <c r="R24" s="113"/>
      <c r="S24" s="57"/>
      <c r="T24" s="113"/>
      <c r="U24" s="57"/>
      <c r="V24" s="56"/>
      <c r="W24" s="74"/>
      <c r="X24" s="74"/>
    </row>
    <row r="25" spans="4:24" ht="78.75" customHeight="1" x14ac:dyDescent="0.15">
      <c r="I25" s="51"/>
      <c r="J25" s="56" t="s">
        <v>319</v>
      </c>
      <c r="K25" s="56"/>
      <c r="L25" s="56" t="s">
        <v>320</v>
      </c>
      <c r="M25" s="56"/>
      <c r="N25" s="56" t="s">
        <v>322</v>
      </c>
      <c r="O25" s="56"/>
      <c r="P25" s="56" t="s">
        <v>321</v>
      </c>
      <c r="Q25" s="56"/>
      <c r="R25" s="56" t="s">
        <v>414</v>
      </c>
      <c r="S25" s="56"/>
      <c r="T25" s="56" t="s">
        <v>308</v>
      </c>
      <c r="U25" s="56"/>
      <c r="V25" s="56" t="s">
        <v>309</v>
      </c>
      <c r="W25" s="74"/>
      <c r="X25" s="74"/>
    </row>
    <row r="26" spans="4:24" ht="5.5" customHeight="1" x14ac:dyDescent="0.15"/>
    <row r="27" spans="4:24" ht="17" thickBot="1" x14ac:dyDescent="0.25">
      <c r="J27" s="72">
        <f>DCPP_Summary!J331</f>
        <v>1806299</v>
      </c>
      <c r="K27" s="72"/>
      <c r="L27" s="72">
        <f>DCPP_Summary!L331</f>
        <v>66468</v>
      </c>
      <c r="M27" s="72"/>
      <c r="N27" s="72">
        <f>SUM(DCPP_Summary!N331)</f>
        <v>257477</v>
      </c>
      <c r="O27" s="72"/>
      <c r="P27" s="72">
        <f>DCPP_Summary!O331</f>
        <v>2130244</v>
      </c>
      <c r="Q27" s="72"/>
      <c r="R27" s="72">
        <f>DCPP_Summary!P331</f>
        <v>56878</v>
      </c>
      <c r="S27" s="72"/>
      <c r="T27" s="72">
        <f>DCPP_Summary!R331</f>
        <v>676881</v>
      </c>
      <c r="U27" s="72"/>
      <c r="V27" s="72">
        <f>P27+R27+T27</f>
        <v>2864003</v>
      </c>
    </row>
    <row r="29" spans="4:24" ht="15" thickBot="1" x14ac:dyDescent="0.2">
      <c r="L29" s="60" t="s">
        <v>405</v>
      </c>
      <c r="M29" s="59"/>
      <c r="N29" s="60"/>
      <c r="O29" s="59"/>
      <c r="P29" s="59">
        <f>DCPP_Summary!O333</f>
        <v>236</v>
      </c>
      <c r="Q29" s="59"/>
      <c r="R29" s="59">
        <f>DCPP_Summary!P333</f>
        <v>323</v>
      </c>
      <c r="S29" s="59"/>
      <c r="T29" s="59">
        <f>DCPP_Summary!R333</f>
        <v>95</v>
      </c>
      <c r="U29" s="59"/>
      <c r="V29" s="59">
        <f>DCPP_Summary!T333</f>
        <v>325</v>
      </c>
    </row>
    <row r="31" spans="4:24" x14ac:dyDescent="0.15">
      <c r="D31" s="30" t="s">
        <v>302</v>
      </c>
    </row>
    <row r="32" spans="4:24" x14ac:dyDescent="0.15">
      <c r="D32" s="30" t="s">
        <v>416</v>
      </c>
    </row>
    <row r="33" spans="4:22" ht="26.5" customHeight="1" x14ac:dyDescent="0.15">
      <c r="D33" s="117" t="s">
        <v>389</v>
      </c>
      <c r="E33" s="118"/>
      <c r="F33" s="118"/>
      <c r="G33" s="118"/>
      <c r="H33" s="118"/>
      <c r="I33" s="118"/>
      <c r="J33" s="118"/>
      <c r="K33" s="118"/>
      <c r="L33" s="118"/>
      <c r="M33" s="118"/>
      <c r="N33" s="118"/>
      <c r="O33" s="118"/>
      <c r="P33" s="118"/>
      <c r="Q33" s="118"/>
      <c r="R33" s="118"/>
      <c r="S33" s="118"/>
      <c r="T33" s="118"/>
      <c r="U33" s="118"/>
      <c r="V33" s="118"/>
    </row>
    <row r="34" spans="4:22" x14ac:dyDescent="0.15">
      <c r="D34" s="30" t="s">
        <v>314</v>
      </c>
    </row>
    <row r="35" spans="4:22" ht="16.25" customHeight="1" x14ac:dyDescent="0.15">
      <c r="D35" s="30" t="s">
        <v>316</v>
      </c>
    </row>
    <row r="36" spans="4:22" ht="16.25" customHeight="1" x14ac:dyDescent="0.15">
      <c r="D36" s="30" t="s">
        <v>388</v>
      </c>
    </row>
    <row r="38" spans="4:22" x14ac:dyDescent="0.15">
      <c r="D38" s="30" t="s">
        <v>304</v>
      </c>
    </row>
    <row r="39" spans="4:22" x14ac:dyDescent="0.15">
      <c r="D39" s="30" t="s">
        <v>315</v>
      </c>
    </row>
    <row r="40" spans="4:22" x14ac:dyDescent="0.15">
      <c r="D40" s="30" t="s">
        <v>305</v>
      </c>
    </row>
    <row r="41" spans="4:22" x14ac:dyDescent="0.15">
      <c r="D41" s="30" t="s">
        <v>306</v>
      </c>
    </row>
    <row r="43" spans="4:22" x14ac:dyDescent="0.15">
      <c r="D43" s="34">
        <v>46055</v>
      </c>
    </row>
  </sheetData>
  <mergeCells count="12">
    <mergeCell ref="B9:I9"/>
    <mergeCell ref="N12:U12"/>
    <mergeCell ref="D33:V33"/>
    <mergeCell ref="D12:L12"/>
    <mergeCell ref="B1:W1"/>
    <mergeCell ref="B2:W2"/>
    <mergeCell ref="H4:J4"/>
    <mergeCell ref="D24:H24"/>
    <mergeCell ref="D14:H14"/>
    <mergeCell ref="J14:P14"/>
    <mergeCell ref="J24:P24"/>
    <mergeCell ref="J22:W22"/>
  </mergeCells>
  <conditionalFormatting sqref="J10">
    <cfRule type="containsText" dxfId="3" priority="1" operator="containsText" text="YES">
      <formula>NOT(ISERROR(SEARCH("YES",J10)))</formula>
    </cfRule>
  </conditionalFormatting>
  <conditionalFormatting sqref="V12">
    <cfRule type="cellIs" dxfId="2" priority="2" operator="equal">
      <formula>"NO"</formula>
    </cfRule>
    <cfRule type="cellIs" dxfId="1" priority="3" operator="equal">
      <formula>"YES"</formula>
    </cfRule>
  </conditionalFormatting>
  <hyperlinks>
    <hyperlink ref="D24:H24" location="DCPP_Summary!A1" display="Click here for list of all districts" xr:uid="{00000000-0004-0000-0200-000000000000}"/>
  </hyperlinks>
  <pageMargins left="0.3" right="0.2" top="0.75" bottom="0.75" header="0.3" footer="0.3"/>
  <pageSetup scale="91" orientation="landscape" r:id="rId1"/>
  <headerFooter>
    <oddFooter>&amp;LIASB:  &amp;F  &amp;A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Data_Drop!$BZ$8:$BZ$332</xm:f>
          </x14:formula1>
          <xm:sqref>H4:J4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W343"/>
  <sheetViews>
    <sheetView workbookViewId="0">
      <selection activeCell="V4" sqref="V4"/>
    </sheetView>
  </sheetViews>
  <sheetFormatPr baseColWidth="10" defaultColWidth="8.83203125" defaultRowHeight="14" x14ac:dyDescent="0.15"/>
  <cols>
    <col min="1" max="1" width="1" style="74" customWidth="1"/>
    <col min="2" max="2" width="24.33203125" style="75" bestFit="1" customWidth="1"/>
    <col min="3" max="3" width="2.5" style="76" customWidth="1"/>
    <col min="4" max="4" width="14.5" style="74" customWidth="1"/>
    <col min="5" max="5" width="2" style="74" customWidth="1"/>
    <col min="6" max="6" width="14.5" style="74" customWidth="1"/>
    <col min="7" max="7" width="2.33203125" style="74" customWidth="1"/>
    <col min="8" max="8" width="14.5" style="74" customWidth="1"/>
    <col min="9" max="9" width="3.83203125" style="74" customWidth="1"/>
    <col min="10" max="10" width="14.5" style="74" customWidth="1"/>
    <col min="11" max="11" width="2.33203125" style="74" customWidth="1"/>
    <col min="12" max="12" width="18" style="74" customWidth="1"/>
    <col min="13" max="13" width="2.6640625" style="74" customWidth="1"/>
    <col min="14" max="14" width="14.5" style="74" customWidth="1"/>
    <col min="15" max="15" width="13.1640625" style="74" customWidth="1"/>
    <col min="16" max="16" width="14.5" style="74" customWidth="1"/>
    <col min="17" max="17" width="1.6640625" style="74" customWidth="1"/>
    <col min="18" max="18" width="14.5" style="74" customWidth="1"/>
    <col min="19" max="19" width="1.33203125" style="74" customWidth="1"/>
    <col min="20" max="20" width="16.6640625" style="74" customWidth="1"/>
    <col min="21" max="21" width="1.5" style="74" customWidth="1"/>
    <col min="22" max="22" width="12.33203125" style="74" customWidth="1"/>
    <col min="23" max="16384" width="8.83203125" style="74"/>
  </cols>
  <sheetData>
    <row r="1" spans="2:23" ht="18" x14ac:dyDescent="0.2">
      <c r="B1" s="131" t="str">
        <f>Impact_Totals!B1</f>
        <v>Iowa Association of School Boards:  Estimated Impact of FY 2027 Supplemental State Aid And Per Pupil Equity</v>
      </c>
      <c r="C1" s="131"/>
      <c r="D1" s="131"/>
      <c r="E1" s="131"/>
      <c r="F1" s="131"/>
      <c r="G1" s="131"/>
      <c r="H1" s="131"/>
      <c r="I1" s="131"/>
      <c r="J1" s="131"/>
      <c r="K1" s="131"/>
      <c r="L1" s="131"/>
      <c r="M1" s="131"/>
      <c r="N1" s="131"/>
      <c r="O1" s="131"/>
      <c r="P1" s="131"/>
      <c r="Q1" s="131"/>
      <c r="R1" s="131"/>
      <c r="S1" s="131"/>
      <c r="T1" s="131"/>
    </row>
    <row r="2" spans="2:23" ht="8.5" customHeight="1" x14ac:dyDescent="0.15"/>
    <row r="3" spans="2:23" ht="15.5" customHeight="1" thickBot="1" x14ac:dyDescent="0.25">
      <c r="B3" s="104"/>
      <c r="C3" s="55"/>
      <c r="D3" s="130" t="s">
        <v>299</v>
      </c>
      <c r="E3" s="130"/>
      <c r="F3" s="130"/>
      <c r="G3" s="130"/>
      <c r="H3" s="130"/>
      <c r="I3" s="105"/>
      <c r="J3" s="130" t="s">
        <v>300</v>
      </c>
      <c r="K3" s="130"/>
      <c r="L3" s="130"/>
      <c r="M3" s="130"/>
      <c r="N3" s="130"/>
      <c r="O3" s="130"/>
      <c r="P3" s="130"/>
      <c r="Q3" s="106"/>
      <c r="R3" s="107"/>
      <c r="S3" s="106"/>
      <c r="T3" s="107"/>
    </row>
    <row r="4" spans="2:23" s="79" customFormat="1" ht="82.5" customHeight="1" thickBot="1" x14ac:dyDescent="0.25">
      <c r="B4" s="87" t="s">
        <v>298</v>
      </c>
      <c r="D4" s="80" t="s">
        <v>361</v>
      </c>
      <c r="E4" s="80"/>
      <c r="F4" s="80" t="s">
        <v>376</v>
      </c>
      <c r="G4" s="80"/>
      <c r="H4" s="80" t="s">
        <v>366</v>
      </c>
      <c r="I4" s="80"/>
      <c r="J4" s="80" t="s">
        <v>319</v>
      </c>
      <c r="K4" s="80"/>
      <c r="L4" s="80" t="s">
        <v>320</v>
      </c>
      <c r="M4" s="80"/>
      <c r="N4" s="80" t="s">
        <v>322</v>
      </c>
      <c r="O4" s="80" t="s">
        <v>321</v>
      </c>
      <c r="P4" s="80" t="s">
        <v>414</v>
      </c>
      <c r="Q4" s="80"/>
      <c r="R4" s="80" t="s">
        <v>308</v>
      </c>
      <c r="S4" s="78"/>
      <c r="T4" s="80" t="s">
        <v>309</v>
      </c>
      <c r="W4" s="80"/>
    </row>
    <row r="5" spans="2:23" s="93" customFormat="1" ht="17.5" customHeight="1" thickTop="1" x14ac:dyDescent="0.2">
      <c r="B5" s="88" t="str">
        <f>Data_Drop!C8</f>
        <v>AGWSR</v>
      </c>
      <c r="C5" s="89"/>
      <c r="D5" s="90">
        <f>Data_Drop!M8</f>
        <v>8198</v>
      </c>
      <c r="E5" s="90"/>
      <c r="F5" s="90">
        <f>Data_Drop!N8</f>
        <v>0</v>
      </c>
      <c r="G5" s="90"/>
      <c r="H5" s="90">
        <f>Data_Drop!O8</f>
        <v>8198</v>
      </c>
      <c r="I5" s="90"/>
      <c r="J5" s="90">
        <f>Data_Drop!X8</f>
        <v>0</v>
      </c>
      <c r="K5" s="90"/>
      <c r="L5" s="90">
        <f>Data_Drop!Y8</f>
        <v>0</v>
      </c>
      <c r="M5" s="90"/>
      <c r="N5" s="90">
        <f>Data_Drop!Z8</f>
        <v>0</v>
      </c>
      <c r="O5" s="90">
        <f>Data_Drop!AB8</f>
        <v>0</v>
      </c>
      <c r="P5" s="90">
        <f>Data_Drop!AA8</f>
        <v>73</v>
      </c>
      <c r="Q5" s="90"/>
      <c r="R5" s="90">
        <f>Data_Drop!AC8</f>
        <v>4057</v>
      </c>
      <c r="S5" s="91"/>
      <c r="T5" s="92">
        <f>R5+P5+O5</f>
        <v>4130</v>
      </c>
    </row>
    <row r="6" spans="2:23" s="93" customFormat="1" ht="17.5" customHeight="1" x14ac:dyDescent="0.2">
      <c r="B6" s="94" t="str">
        <f>Data_Drop!C9</f>
        <v>Adair-Casey</v>
      </c>
      <c r="C6" s="95"/>
      <c r="D6" s="96">
        <f>Data_Drop!M9</f>
        <v>8128</v>
      </c>
      <c r="E6" s="96"/>
      <c r="F6" s="96">
        <f>Data_Drop!N9</f>
        <v>5</v>
      </c>
      <c r="G6" s="96"/>
      <c r="H6" s="96">
        <f>Data_Drop!O9</f>
        <v>8133</v>
      </c>
      <c r="I6" s="96"/>
      <c r="J6" s="96">
        <f>Data_Drop!X9</f>
        <v>1466</v>
      </c>
      <c r="K6" s="96"/>
      <c r="L6" s="96">
        <f>Data_Drop!Y9</f>
        <v>194</v>
      </c>
      <c r="M6" s="96"/>
      <c r="N6" s="96">
        <f>Data_Drop!Z9</f>
        <v>176</v>
      </c>
      <c r="O6" s="96">
        <f>Data_Drop!AB9</f>
        <v>1836</v>
      </c>
      <c r="P6" s="96">
        <f>Data_Drop!AA9</f>
        <v>43</v>
      </c>
      <c r="Q6" s="96"/>
      <c r="R6" s="96">
        <f>Data_Drop!AC9</f>
        <v>0</v>
      </c>
      <c r="S6" s="97"/>
      <c r="T6" s="98">
        <f t="shared" ref="T6:T69" si="0">R6+P6+O6</f>
        <v>1879</v>
      </c>
    </row>
    <row r="7" spans="2:23" s="93" customFormat="1" ht="17.5" customHeight="1" x14ac:dyDescent="0.2">
      <c r="B7" s="94" t="str">
        <f>Data_Drop!C10</f>
        <v>Adel-Desoto-Minburn</v>
      </c>
      <c r="C7" s="95"/>
      <c r="D7" s="96">
        <f>Data_Drop!M10</f>
        <v>8128</v>
      </c>
      <c r="E7" s="96"/>
      <c r="F7" s="96">
        <f>Data_Drop!N10</f>
        <v>5</v>
      </c>
      <c r="G7" s="96"/>
      <c r="H7" s="96">
        <f>Data_Drop!O10</f>
        <v>8133</v>
      </c>
      <c r="I7" s="96"/>
      <c r="J7" s="96">
        <f>Data_Drop!X10</f>
        <v>10962</v>
      </c>
      <c r="K7" s="96"/>
      <c r="L7" s="96">
        <f>Data_Drop!Y10</f>
        <v>179</v>
      </c>
      <c r="M7" s="96"/>
      <c r="N7" s="96">
        <f>Data_Drop!Z10</f>
        <v>1228</v>
      </c>
      <c r="O7" s="96">
        <f>Data_Drop!AB10</f>
        <v>12369</v>
      </c>
      <c r="P7" s="96">
        <f>Data_Drop!AA10</f>
        <v>150</v>
      </c>
      <c r="Q7" s="96"/>
      <c r="R7" s="96">
        <f>Data_Drop!AC10</f>
        <v>0</v>
      </c>
      <c r="S7" s="97"/>
      <c r="T7" s="98">
        <f t="shared" si="0"/>
        <v>12519</v>
      </c>
    </row>
    <row r="8" spans="2:23" s="93" customFormat="1" ht="17.5" customHeight="1" x14ac:dyDescent="0.2">
      <c r="B8" s="94" t="str">
        <f>Data_Drop!C11</f>
        <v>Akron-Westfield</v>
      </c>
      <c r="C8" s="95"/>
      <c r="D8" s="96">
        <f>Data_Drop!M11</f>
        <v>8139</v>
      </c>
      <c r="E8" s="96"/>
      <c r="F8" s="96">
        <f>Data_Drop!N11</f>
        <v>0</v>
      </c>
      <c r="G8" s="96"/>
      <c r="H8" s="96">
        <f>Data_Drop!O11</f>
        <v>8139</v>
      </c>
      <c r="I8" s="96"/>
      <c r="J8" s="96">
        <f>Data_Drop!X11</f>
        <v>0</v>
      </c>
      <c r="K8" s="96"/>
      <c r="L8" s="96">
        <f>Data_Drop!Y11</f>
        <v>0</v>
      </c>
      <c r="M8" s="96"/>
      <c r="N8" s="96">
        <f>Data_Drop!Z11</f>
        <v>0</v>
      </c>
      <c r="O8" s="96">
        <f>Data_Drop!AB11</f>
        <v>0</v>
      </c>
      <c r="P8" s="96">
        <f>Data_Drop!AA11</f>
        <v>65</v>
      </c>
      <c r="Q8" s="96"/>
      <c r="R8" s="96">
        <f>Data_Drop!AC11</f>
        <v>3119</v>
      </c>
      <c r="S8" s="97"/>
      <c r="T8" s="98">
        <f t="shared" si="0"/>
        <v>3184</v>
      </c>
    </row>
    <row r="9" spans="2:23" s="93" customFormat="1" ht="17.5" customHeight="1" x14ac:dyDescent="0.2">
      <c r="B9" s="94" t="str">
        <f>Data_Drop!C12</f>
        <v>Albert City-Truesdale</v>
      </c>
      <c r="C9" s="95"/>
      <c r="D9" s="96">
        <f>Data_Drop!M12</f>
        <v>8169</v>
      </c>
      <c r="E9" s="96"/>
      <c r="F9" s="96">
        <f>Data_Drop!N12</f>
        <v>0</v>
      </c>
      <c r="G9" s="96"/>
      <c r="H9" s="96">
        <f>Data_Drop!O12</f>
        <v>8169</v>
      </c>
      <c r="I9" s="96"/>
      <c r="J9" s="96">
        <f>Data_Drop!X12</f>
        <v>0</v>
      </c>
      <c r="K9" s="96"/>
      <c r="L9" s="96">
        <f>Data_Drop!Y12</f>
        <v>0</v>
      </c>
      <c r="M9" s="96"/>
      <c r="N9" s="96">
        <f>Data_Drop!Z12</f>
        <v>0</v>
      </c>
      <c r="O9" s="96">
        <f>Data_Drop!AB12</f>
        <v>0</v>
      </c>
      <c r="P9" s="96">
        <f>Data_Drop!AA12</f>
        <v>28</v>
      </c>
      <c r="Q9" s="96"/>
      <c r="R9" s="96">
        <f>Data_Drop!AC12</f>
        <v>1210</v>
      </c>
      <c r="S9" s="97"/>
      <c r="T9" s="98">
        <f t="shared" si="0"/>
        <v>1238</v>
      </c>
    </row>
    <row r="10" spans="2:23" s="93" customFormat="1" ht="17.5" customHeight="1" x14ac:dyDescent="0.2">
      <c r="B10" s="94" t="str">
        <f>Data_Drop!C13</f>
        <v>Albia</v>
      </c>
      <c r="C10" s="95"/>
      <c r="D10" s="96">
        <f>Data_Drop!M13</f>
        <v>8128</v>
      </c>
      <c r="E10" s="96"/>
      <c r="F10" s="96">
        <f>Data_Drop!N13</f>
        <v>5</v>
      </c>
      <c r="G10" s="96"/>
      <c r="H10" s="96">
        <f>Data_Drop!O13</f>
        <v>8133</v>
      </c>
      <c r="I10" s="96"/>
      <c r="J10" s="96">
        <f>Data_Drop!X13</f>
        <v>5371</v>
      </c>
      <c r="K10" s="96"/>
      <c r="L10" s="96">
        <f>Data_Drop!Y13</f>
        <v>126</v>
      </c>
      <c r="M10" s="96"/>
      <c r="N10" s="96">
        <f>Data_Drop!Z13</f>
        <v>748</v>
      </c>
      <c r="O10" s="96">
        <f>Data_Drop!AB13</f>
        <v>6245</v>
      </c>
      <c r="P10" s="96">
        <f>Data_Drop!AA13</f>
        <v>125</v>
      </c>
      <c r="Q10" s="96"/>
      <c r="R10" s="96">
        <f>Data_Drop!AC13</f>
        <v>0</v>
      </c>
      <c r="S10" s="97"/>
      <c r="T10" s="98">
        <f t="shared" si="0"/>
        <v>6370</v>
      </c>
    </row>
    <row r="11" spans="2:23" s="93" customFormat="1" ht="17.5" customHeight="1" x14ac:dyDescent="0.2">
      <c r="B11" s="94" t="str">
        <f>Data_Drop!C14</f>
        <v>Alburnett</v>
      </c>
      <c r="C11" s="95"/>
      <c r="D11" s="96">
        <f>Data_Drop!M14</f>
        <v>8128</v>
      </c>
      <c r="E11" s="96"/>
      <c r="F11" s="96">
        <f>Data_Drop!N14</f>
        <v>5</v>
      </c>
      <c r="G11" s="96"/>
      <c r="H11" s="96">
        <f>Data_Drop!O14</f>
        <v>8133</v>
      </c>
      <c r="I11" s="96"/>
      <c r="J11" s="96">
        <f>Data_Drop!X14</f>
        <v>2632</v>
      </c>
      <c r="K11" s="96"/>
      <c r="L11" s="96">
        <f>Data_Drop!Y14</f>
        <v>52</v>
      </c>
      <c r="M11" s="96"/>
      <c r="N11" s="96">
        <f>Data_Drop!Z14</f>
        <v>241</v>
      </c>
      <c r="O11" s="96">
        <f>Data_Drop!AB14</f>
        <v>2925</v>
      </c>
      <c r="P11" s="96">
        <f>Data_Drop!AA14</f>
        <v>103</v>
      </c>
      <c r="Q11" s="96"/>
      <c r="R11" s="96">
        <f>Data_Drop!AC14</f>
        <v>0</v>
      </c>
      <c r="S11" s="97"/>
      <c r="T11" s="98">
        <f t="shared" si="0"/>
        <v>3028</v>
      </c>
    </row>
    <row r="12" spans="2:23" s="93" customFormat="1" ht="17.5" customHeight="1" x14ac:dyDescent="0.2">
      <c r="B12" s="94" t="str">
        <f>Data_Drop!C15</f>
        <v>Alden</v>
      </c>
      <c r="C12" s="95"/>
      <c r="D12" s="96">
        <f>Data_Drop!M15</f>
        <v>8128</v>
      </c>
      <c r="E12" s="96"/>
      <c r="F12" s="96">
        <f>Data_Drop!N15</f>
        <v>5</v>
      </c>
      <c r="G12" s="96"/>
      <c r="H12" s="96">
        <f>Data_Drop!O15</f>
        <v>8133</v>
      </c>
      <c r="I12" s="96"/>
      <c r="J12" s="96">
        <f>Data_Drop!X15</f>
        <v>1216</v>
      </c>
      <c r="K12" s="96"/>
      <c r="L12" s="96">
        <f>Data_Drop!Y15</f>
        <v>127</v>
      </c>
      <c r="M12" s="96"/>
      <c r="N12" s="96">
        <f>Data_Drop!Z15</f>
        <v>84</v>
      </c>
      <c r="O12" s="96">
        <f>Data_Drop!AB15</f>
        <v>1427</v>
      </c>
      <c r="P12" s="96">
        <f>Data_Drop!AA15</f>
        <v>45</v>
      </c>
      <c r="Q12" s="96"/>
      <c r="R12" s="96">
        <f>Data_Drop!AC15</f>
        <v>0</v>
      </c>
      <c r="S12" s="97"/>
      <c r="T12" s="98">
        <f t="shared" si="0"/>
        <v>1472</v>
      </c>
    </row>
    <row r="13" spans="2:23" s="93" customFormat="1" ht="17.5" customHeight="1" x14ac:dyDescent="0.2">
      <c r="B13" s="94" t="str">
        <f>Data_Drop!C16</f>
        <v>Algona</v>
      </c>
      <c r="C13" s="95"/>
      <c r="D13" s="96">
        <f>Data_Drop!M16</f>
        <v>8137</v>
      </c>
      <c r="E13" s="96"/>
      <c r="F13" s="96">
        <f>Data_Drop!N16</f>
        <v>0</v>
      </c>
      <c r="G13" s="96"/>
      <c r="H13" s="96">
        <f>Data_Drop!O16</f>
        <v>8137</v>
      </c>
      <c r="I13" s="96"/>
      <c r="J13" s="96">
        <f>Data_Drop!X16</f>
        <v>0</v>
      </c>
      <c r="K13" s="96"/>
      <c r="L13" s="96">
        <f>Data_Drop!Y16</f>
        <v>0</v>
      </c>
      <c r="M13" s="96"/>
      <c r="N13" s="96">
        <f>Data_Drop!Z16</f>
        <v>0</v>
      </c>
      <c r="O13" s="96">
        <f>Data_Drop!AB16</f>
        <v>0</v>
      </c>
      <c r="P13" s="96">
        <f>Data_Drop!AA16</f>
        <v>335</v>
      </c>
      <c r="Q13" s="96"/>
      <c r="R13" s="96">
        <f>Data_Drop!AC16</f>
        <v>8899</v>
      </c>
      <c r="S13" s="97"/>
      <c r="T13" s="98">
        <f t="shared" si="0"/>
        <v>9234</v>
      </c>
    </row>
    <row r="14" spans="2:23" s="93" customFormat="1" ht="17.5" customHeight="1" x14ac:dyDescent="0.2">
      <c r="B14" s="94" t="str">
        <f>Data_Drop!C17</f>
        <v>Allamakee</v>
      </c>
      <c r="C14" s="95"/>
      <c r="D14" s="96">
        <f>Data_Drop!M17</f>
        <v>8170</v>
      </c>
      <c r="E14" s="96"/>
      <c r="F14" s="96">
        <f>Data_Drop!N17</f>
        <v>0</v>
      </c>
      <c r="G14" s="96"/>
      <c r="H14" s="96">
        <f>Data_Drop!O17</f>
        <v>8170</v>
      </c>
      <c r="I14" s="96"/>
      <c r="J14" s="96">
        <f>Data_Drop!X17</f>
        <v>0</v>
      </c>
      <c r="K14" s="96"/>
      <c r="L14" s="96">
        <f>Data_Drop!Y17</f>
        <v>0</v>
      </c>
      <c r="M14" s="96"/>
      <c r="N14" s="96">
        <f>Data_Drop!Z17</f>
        <v>0</v>
      </c>
      <c r="O14" s="96">
        <f>Data_Drop!AB17</f>
        <v>0</v>
      </c>
      <c r="P14" s="96">
        <f>Data_Drop!AA17</f>
        <v>173</v>
      </c>
      <c r="Q14" s="96"/>
      <c r="R14" s="96">
        <f>Data_Drop!AC17</f>
        <v>6527</v>
      </c>
      <c r="S14" s="97"/>
      <c r="T14" s="98">
        <f t="shared" si="0"/>
        <v>6700</v>
      </c>
    </row>
    <row r="15" spans="2:23" s="93" customFormat="1" ht="17.5" customHeight="1" x14ac:dyDescent="0.2">
      <c r="B15" s="94" t="str">
        <f>Data_Drop!C18</f>
        <v>North Butler</v>
      </c>
      <c r="C15" s="95"/>
      <c r="D15" s="96">
        <f>Data_Drop!M18</f>
        <v>8175</v>
      </c>
      <c r="E15" s="96"/>
      <c r="F15" s="96">
        <f>Data_Drop!N18</f>
        <v>0</v>
      </c>
      <c r="G15" s="96"/>
      <c r="H15" s="96">
        <f>Data_Drop!O18</f>
        <v>8175</v>
      </c>
      <c r="I15" s="96"/>
      <c r="J15" s="96">
        <f>Data_Drop!X18</f>
        <v>0</v>
      </c>
      <c r="K15" s="96"/>
      <c r="L15" s="96">
        <f>Data_Drop!Y18</f>
        <v>0</v>
      </c>
      <c r="M15" s="96"/>
      <c r="N15" s="96">
        <f>Data_Drop!Z18</f>
        <v>0</v>
      </c>
      <c r="O15" s="96">
        <f>Data_Drop!AB18</f>
        <v>0</v>
      </c>
      <c r="P15" s="96">
        <f>Data_Drop!AA18</f>
        <v>60</v>
      </c>
      <c r="Q15" s="96"/>
      <c r="R15" s="96">
        <f>Data_Drop!AC18</f>
        <v>3051</v>
      </c>
      <c r="S15" s="97"/>
      <c r="T15" s="98">
        <f t="shared" si="0"/>
        <v>3111</v>
      </c>
    </row>
    <row r="16" spans="2:23" s="93" customFormat="1" ht="17.5" customHeight="1" x14ac:dyDescent="0.2">
      <c r="B16" s="94" t="str">
        <f>Data_Drop!C19</f>
        <v>Alta-Aurelia</v>
      </c>
      <c r="C16" s="95"/>
      <c r="D16" s="96">
        <f>Data_Drop!M19</f>
        <v>8128</v>
      </c>
      <c r="E16" s="96"/>
      <c r="F16" s="96">
        <f>Data_Drop!N19</f>
        <v>5</v>
      </c>
      <c r="G16" s="96"/>
      <c r="H16" s="96">
        <f>Data_Drop!O19</f>
        <v>8133</v>
      </c>
      <c r="I16" s="96"/>
      <c r="J16" s="96">
        <f>Data_Drop!X19</f>
        <v>4437</v>
      </c>
      <c r="K16" s="96"/>
      <c r="L16" s="96">
        <f>Data_Drop!Y19</f>
        <v>230</v>
      </c>
      <c r="M16" s="96"/>
      <c r="N16" s="96">
        <f>Data_Drop!Z19</f>
        <v>364</v>
      </c>
      <c r="O16" s="96">
        <f>Data_Drop!AB19</f>
        <v>5031</v>
      </c>
      <c r="P16" s="96">
        <f>Data_Drop!AA19</f>
        <v>93</v>
      </c>
      <c r="Q16" s="96"/>
      <c r="R16" s="96">
        <f>Data_Drop!AC19</f>
        <v>0</v>
      </c>
      <c r="S16" s="97"/>
      <c r="T16" s="98">
        <f t="shared" si="0"/>
        <v>5124</v>
      </c>
    </row>
    <row r="17" spans="2:20" s="93" customFormat="1" ht="17.5" customHeight="1" x14ac:dyDescent="0.2">
      <c r="B17" s="94" t="str">
        <f>Data_Drop!C20</f>
        <v>Ames</v>
      </c>
      <c r="C17" s="95"/>
      <c r="D17" s="96">
        <f>Data_Drop!M20</f>
        <v>8178</v>
      </c>
      <c r="E17" s="96"/>
      <c r="F17" s="96">
        <f>Data_Drop!N20</f>
        <v>0</v>
      </c>
      <c r="G17" s="96"/>
      <c r="H17" s="96">
        <f>Data_Drop!O20</f>
        <v>8178</v>
      </c>
      <c r="I17" s="96"/>
      <c r="J17" s="96">
        <f>Data_Drop!X20</f>
        <v>0</v>
      </c>
      <c r="K17" s="96"/>
      <c r="L17" s="96">
        <f>Data_Drop!Y20</f>
        <v>0</v>
      </c>
      <c r="M17" s="96"/>
      <c r="N17" s="96">
        <f>Data_Drop!Z20</f>
        <v>0</v>
      </c>
      <c r="O17" s="96">
        <f>Data_Drop!AB20</f>
        <v>0</v>
      </c>
      <c r="P17" s="96">
        <f>Data_Drop!AA20</f>
        <v>538</v>
      </c>
      <c r="Q17" s="96"/>
      <c r="R17" s="96">
        <f>Data_Drop!AC20</f>
        <v>26323</v>
      </c>
      <c r="S17" s="97"/>
      <c r="T17" s="98">
        <f t="shared" si="0"/>
        <v>26861</v>
      </c>
    </row>
    <row r="18" spans="2:20" s="93" customFormat="1" ht="17.5" customHeight="1" x14ac:dyDescent="0.2">
      <c r="B18" s="94" t="str">
        <f>Data_Drop!C21</f>
        <v>Anamosa</v>
      </c>
      <c r="C18" s="95"/>
      <c r="D18" s="96">
        <f>Data_Drop!M21</f>
        <v>8128</v>
      </c>
      <c r="E18" s="96"/>
      <c r="F18" s="96">
        <f>Data_Drop!N21</f>
        <v>5</v>
      </c>
      <c r="G18" s="96"/>
      <c r="H18" s="96">
        <f>Data_Drop!O21</f>
        <v>8133</v>
      </c>
      <c r="I18" s="96"/>
      <c r="J18" s="96">
        <f>Data_Drop!X21</f>
        <v>5999</v>
      </c>
      <c r="K18" s="96"/>
      <c r="L18" s="96">
        <f>Data_Drop!Y21</f>
        <v>158</v>
      </c>
      <c r="M18" s="96"/>
      <c r="N18" s="96">
        <f>Data_Drop!Z21</f>
        <v>657</v>
      </c>
      <c r="O18" s="96">
        <f>Data_Drop!AB21</f>
        <v>6814</v>
      </c>
      <c r="P18" s="96">
        <f>Data_Drop!AA21</f>
        <v>143</v>
      </c>
      <c r="Q18" s="96"/>
      <c r="R18" s="96">
        <f>Data_Drop!AC21</f>
        <v>0</v>
      </c>
      <c r="S18" s="97"/>
      <c r="T18" s="98">
        <f t="shared" si="0"/>
        <v>6957</v>
      </c>
    </row>
    <row r="19" spans="2:20" s="93" customFormat="1" ht="17.5" customHeight="1" x14ac:dyDescent="0.2">
      <c r="B19" s="94" t="str">
        <f>Data_Drop!C22</f>
        <v>Andrew</v>
      </c>
      <c r="C19" s="95"/>
      <c r="D19" s="96">
        <f>Data_Drop!M22</f>
        <v>8153</v>
      </c>
      <c r="E19" s="96"/>
      <c r="F19" s="96">
        <f>Data_Drop!N22</f>
        <v>0</v>
      </c>
      <c r="G19" s="96"/>
      <c r="H19" s="96">
        <f>Data_Drop!O22</f>
        <v>8153</v>
      </c>
      <c r="I19" s="96"/>
      <c r="J19" s="96">
        <f>Data_Drop!X22</f>
        <v>0</v>
      </c>
      <c r="K19" s="96"/>
      <c r="L19" s="96">
        <f>Data_Drop!Y22</f>
        <v>0</v>
      </c>
      <c r="M19" s="96"/>
      <c r="N19" s="96">
        <f>Data_Drop!Z22</f>
        <v>0</v>
      </c>
      <c r="O19" s="96">
        <f>Data_Drop!AB22</f>
        <v>0</v>
      </c>
      <c r="P19" s="96">
        <f>Data_Drop!AA22</f>
        <v>20</v>
      </c>
      <c r="Q19" s="96"/>
      <c r="R19" s="96">
        <f>Data_Drop!AC22</f>
        <v>1379</v>
      </c>
      <c r="S19" s="97"/>
      <c r="T19" s="98">
        <f t="shared" si="0"/>
        <v>1399</v>
      </c>
    </row>
    <row r="20" spans="2:20" s="93" customFormat="1" ht="17.5" customHeight="1" x14ac:dyDescent="0.2">
      <c r="B20" s="94" t="str">
        <f>Data_Drop!C23</f>
        <v>Ankeny</v>
      </c>
      <c r="C20" s="95"/>
      <c r="D20" s="96">
        <f>Data_Drop!M23</f>
        <v>8128</v>
      </c>
      <c r="E20" s="96"/>
      <c r="F20" s="96">
        <f>Data_Drop!N23</f>
        <v>5</v>
      </c>
      <c r="G20" s="96"/>
      <c r="H20" s="96">
        <f>Data_Drop!O23</f>
        <v>8133</v>
      </c>
      <c r="I20" s="96"/>
      <c r="J20" s="96">
        <f>Data_Drop!X23</f>
        <v>63410</v>
      </c>
      <c r="K20" s="96"/>
      <c r="L20" s="96">
        <f>Data_Drop!Y23</f>
        <v>1532</v>
      </c>
      <c r="M20" s="96"/>
      <c r="N20" s="96">
        <f>Data_Drop!Z23</f>
        <v>7404</v>
      </c>
      <c r="O20" s="96">
        <f>Data_Drop!AB23</f>
        <v>72346</v>
      </c>
      <c r="P20" s="96">
        <f>Data_Drop!AA23</f>
        <v>673</v>
      </c>
      <c r="Q20" s="96"/>
      <c r="R20" s="96">
        <f>Data_Drop!AC23</f>
        <v>0</v>
      </c>
      <c r="S20" s="97"/>
      <c r="T20" s="98">
        <f t="shared" si="0"/>
        <v>73019</v>
      </c>
    </row>
    <row r="21" spans="2:20" s="93" customFormat="1" ht="17.5" customHeight="1" x14ac:dyDescent="0.2">
      <c r="B21" s="94" t="str">
        <f>Data_Drop!C24</f>
        <v>Aplington-Parkersburg</v>
      </c>
      <c r="C21" s="95"/>
      <c r="D21" s="96">
        <f>Data_Drop!M24</f>
        <v>8128</v>
      </c>
      <c r="E21" s="96"/>
      <c r="F21" s="96">
        <f>Data_Drop!N24</f>
        <v>5</v>
      </c>
      <c r="G21" s="96"/>
      <c r="H21" s="96">
        <f>Data_Drop!O24</f>
        <v>8133</v>
      </c>
      <c r="I21" s="96"/>
      <c r="J21" s="96">
        <f>Data_Drop!X24</f>
        <v>3875</v>
      </c>
      <c r="K21" s="96"/>
      <c r="L21" s="96">
        <f>Data_Drop!Y24</f>
        <v>144</v>
      </c>
      <c r="M21" s="96"/>
      <c r="N21" s="96">
        <f>Data_Drop!Z24</f>
        <v>580</v>
      </c>
      <c r="O21" s="96">
        <f>Data_Drop!AB24</f>
        <v>4599</v>
      </c>
      <c r="P21" s="96">
        <f>Data_Drop!AA24</f>
        <v>88</v>
      </c>
      <c r="Q21" s="96"/>
      <c r="R21" s="96">
        <f>Data_Drop!AC24</f>
        <v>0</v>
      </c>
      <c r="S21" s="97"/>
      <c r="T21" s="98">
        <f t="shared" si="0"/>
        <v>4687</v>
      </c>
    </row>
    <row r="22" spans="2:20" s="93" customFormat="1" ht="17.5" customHeight="1" x14ac:dyDescent="0.2">
      <c r="B22" s="94" t="str">
        <f>Data_Drop!C25</f>
        <v>North Union</v>
      </c>
      <c r="C22" s="95"/>
      <c r="D22" s="96">
        <f>Data_Drop!M25</f>
        <v>8158</v>
      </c>
      <c r="E22" s="96"/>
      <c r="F22" s="96">
        <f>Data_Drop!N25</f>
        <v>0</v>
      </c>
      <c r="G22" s="96"/>
      <c r="H22" s="96">
        <f>Data_Drop!O25</f>
        <v>8158</v>
      </c>
      <c r="I22" s="96"/>
      <c r="J22" s="96">
        <f>Data_Drop!X25</f>
        <v>0</v>
      </c>
      <c r="K22" s="96"/>
      <c r="L22" s="96">
        <f>Data_Drop!Y25</f>
        <v>0</v>
      </c>
      <c r="M22" s="96"/>
      <c r="N22" s="96">
        <f>Data_Drop!Z25</f>
        <v>0</v>
      </c>
      <c r="O22" s="96">
        <f>Data_Drop!AB25</f>
        <v>0</v>
      </c>
      <c r="P22" s="96">
        <f>Data_Drop!AA25</f>
        <v>45</v>
      </c>
      <c r="Q22" s="96"/>
      <c r="R22" s="96">
        <f>Data_Drop!AC25</f>
        <v>2180</v>
      </c>
      <c r="S22" s="97"/>
      <c r="T22" s="98">
        <f t="shared" si="0"/>
        <v>2225</v>
      </c>
    </row>
    <row r="23" spans="2:20" s="93" customFormat="1" ht="17.5" customHeight="1" x14ac:dyDescent="0.2">
      <c r="B23" s="94" t="str">
        <f>Data_Drop!C26</f>
        <v>Ar-We-Va</v>
      </c>
      <c r="C23" s="95"/>
      <c r="D23" s="96">
        <f>Data_Drop!M26</f>
        <v>8128</v>
      </c>
      <c r="E23" s="96"/>
      <c r="F23" s="96">
        <f>Data_Drop!N26</f>
        <v>5</v>
      </c>
      <c r="G23" s="96"/>
      <c r="H23" s="96">
        <f>Data_Drop!O26</f>
        <v>8133</v>
      </c>
      <c r="I23" s="96"/>
      <c r="J23" s="96">
        <f>Data_Drop!X26</f>
        <v>1338</v>
      </c>
      <c r="K23" s="96"/>
      <c r="L23" s="96">
        <f>Data_Drop!Y26</f>
        <v>193</v>
      </c>
      <c r="M23" s="96"/>
      <c r="N23" s="96">
        <f>Data_Drop!Z26</f>
        <v>153</v>
      </c>
      <c r="O23" s="96">
        <f>Data_Drop!AB26</f>
        <v>1684</v>
      </c>
      <c r="P23" s="96">
        <f>Data_Drop!AA26</f>
        <v>38</v>
      </c>
      <c r="Q23" s="96"/>
      <c r="R23" s="96">
        <f>Data_Drop!AC26</f>
        <v>0</v>
      </c>
      <c r="S23" s="97"/>
      <c r="T23" s="98">
        <f t="shared" si="0"/>
        <v>1722</v>
      </c>
    </row>
    <row r="24" spans="2:20" s="93" customFormat="1" ht="17.5" customHeight="1" x14ac:dyDescent="0.2">
      <c r="B24" s="94" t="str">
        <f>Data_Drop!C27</f>
        <v>Atlantic</v>
      </c>
      <c r="C24" s="95"/>
      <c r="D24" s="96">
        <f>Data_Drop!M27</f>
        <v>8128</v>
      </c>
      <c r="E24" s="96"/>
      <c r="F24" s="96">
        <f>Data_Drop!N27</f>
        <v>5</v>
      </c>
      <c r="G24" s="96"/>
      <c r="H24" s="96">
        <f>Data_Drop!O27</f>
        <v>8133</v>
      </c>
      <c r="I24" s="96"/>
      <c r="J24" s="96">
        <f>Data_Drop!X27</f>
        <v>6876</v>
      </c>
      <c r="K24" s="96"/>
      <c r="L24" s="96">
        <f>Data_Drop!Y27</f>
        <v>228</v>
      </c>
      <c r="M24" s="96"/>
      <c r="N24" s="96">
        <f>Data_Drop!Z27</f>
        <v>1246</v>
      </c>
      <c r="O24" s="96">
        <f>Data_Drop!AB27</f>
        <v>8350</v>
      </c>
      <c r="P24" s="96">
        <f>Data_Drop!AA27</f>
        <v>215</v>
      </c>
      <c r="Q24" s="96"/>
      <c r="R24" s="96">
        <f>Data_Drop!AC27</f>
        <v>0</v>
      </c>
      <c r="S24" s="97"/>
      <c r="T24" s="98">
        <f t="shared" si="0"/>
        <v>8565</v>
      </c>
    </row>
    <row r="25" spans="2:20" s="93" customFormat="1" ht="17.5" customHeight="1" x14ac:dyDescent="0.2">
      <c r="B25" s="94" t="str">
        <f>Data_Drop!C28</f>
        <v>Audubon</v>
      </c>
      <c r="C25" s="95"/>
      <c r="D25" s="96">
        <f>Data_Drop!M28</f>
        <v>8167</v>
      </c>
      <c r="E25" s="96"/>
      <c r="F25" s="96">
        <f>Data_Drop!N28</f>
        <v>0</v>
      </c>
      <c r="G25" s="96"/>
      <c r="H25" s="96">
        <f>Data_Drop!O28</f>
        <v>8167</v>
      </c>
      <c r="I25" s="96"/>
      <c r="J25" s="96">
        <f>Data_Drop!X28</f>
        <v>0</v>
      </c>
      <c r="K25" s="96"/>
      <c r="L25" s="96">
        <f>Data_Drop!Y28</f>
        <v>0</v>
      </c>
      <c r="M25" s="96"/>
      <c r="N25" s="96">
        <f>Data_Drop!Z28</f>
        <v>0</v>
      </c>
      <c r="O25" s="96">
        <f>Data_Drop!AB28</f>
        <v>0</v>
      </c>
      <c r="P25" s="96">
        <f>Data_Drop!AA28</f>
        <v>85</v>
      </c>
      <c r="Q25" s="96"/>
      <c r="R25" s="96">
        <f>Data_Drop!AC28</f>
        <v>3115</v>
      </c>
      <c r="S25" s="97"/>
      <c r="T25" s="98">
        <f t="shared" si="0"/>
        <v>3200</v>
      </c>
    </row>
    <row r="26" spans="2:20" s="93" customFormat="1" ht="17.5" customHeight="1" x14ac:dyDescent="0.2">
      <c r="B26" s="94" t="str">
        <f>Data_Drop!C29</f>
        <v>AHSTW</v>
      </c>
      <c r="C26" s="95"/>
      <c r="D26" s="96">
        <f>Data_Drop!M29</f>
        <v>8133</v>
      </c>
      <c r="E26" s="96"/>
      <c r="F26" s="96">
        <f>Data_Drop!N29</f>
        <v>0</v>
      </c>
      <c r="G26" s="96"/>
      <c r="H26" s="96">
        <f>Data_Drop!O29</f>
        <v>8133</v>
      </c>
      <c r="I26" s="96"/>
      <c r="J26" s="96">
        <f>Data_Drop!X29</f>
        <v>0</v>
      </c>
      <c r="K26" s="96"/>
      <c r="L26" s="96">
        <f>Data_Drop!Y29</f>
        <v>0</v>
      </c>
      <c r="M26" s="96"/>
      <c r="N26" s="96">
        <f>Data_Drop!Z29</f>
        <v>0</v>
      </c>
      <c r="O26" s="96">
        <f>Data_Drop!AB29</f>
        <v>0</v>
      </c>
      <c r="P26" s="96">
        <f>Data_Drop!AA29</f>
        <v>118</v>
      </c>
      <c r="Q26" s="96"/>
      <c r="R26" s="96">
        <f>Data_Drop!AC29</f>
        <v>4549</v>
      </c>
      <c r="S26" s="97"/>
      <c r="T26" s="98">
        <f t="shared" si="0"/>
        <v>4667</v>
      </c>
    </row>
    <row r="27" spans="2:20" s="93" customFormat="1" ht="17.5" customHeight="1" x14ac:dyDescent="0.2">
      <c r="B27" s="94" t="str">
        <f>Data_Drop!C30</f>
        <v>Ballard</v>
      </c>
      <c r="C27" s="95"/>
      <c r="D27" s="96">
        <f>Data_Drop!M30</f>
        <v>8128</v>
      </c>
      <c r="E27" s="96"/>
      <c r="F27" s="96">
        <f>Data_Drop!N30</f>
        <v>5</v>
      </c>
      <c r="G27" s="96"/>
      <c r="H27" s="96">
        <f>Data_Drop!O30</f>
        <v>8133</v>
      </c>
      <c r="I27" s="96"/>
      <c r="J27" s="96">
        <f>Data_Drop!X30</f>
        <v>8839</v>
      </c>
      <c r="K27" s="96"/>
      <c r="L27" s="96">
        <f>Data_Drop!Y30</f>
        <v>173</v>
      </c>
      <c r="M27" s="96"/>
      <c r="N27" s="96">
        <f>Data_Drop!Z30</f>
        <v>865</v>
      </c>
      <c r="O27" s="96">
        <f>Data_Drop!AB30</f>
        <v>9877</v>
      </c>
      <c r="P27" s="96">
        <f>Data_Drop!AA30</f>
        <v>298</v>
      </c>
      <c r="Q27" s="96"/>
      <c r="R27" s="96">
        <f>Data_Drop!AC30</f>
        <v>0</v>
      </c>
      <c r="S27" s="97"/>
      <c r="T27" s="98">
        <f t="shared" si="0"/>
        <v>10175</v>
      </c>
    </row>
    <row r="28" spans="2:20" s="93" customFormat="1" ht="17.5" customHeight="1" x14ac:dyDescent="0.2">
      <c r="B28" s="94" t="str">
        <f>Data_Drop!C31</f>
        <v>Baxter</v>
      </c>
      <c r="C28" s="95"/>
      <c r="D28" s="96">
        <f>Data_Drop!M31</f>
        <v>8128</v>
      </c>
      <c r="E28" s="96"/>
      <c r="F28" s="96">
        <f>Data_Drop!N31</f>
        <v>5</v>
      </c>
      <c r="G28" s="96"/>
      <c r="H28" s="96">
        <f>Data_Drop!O31</f>
        <v>8133</v>
      </c>
      <c r="I28" s="96"/>
      <c r="J28" s="96">
        <f>Data_Drop!X31</f>
        <v>1736</v>
      </c>
      <c r="K28" s="96"/>
      <c r="L28" s="96">
        <f>Data_Drop!Y31</f>
        <v>153</v>
      </c>
      <c r="M28" s="96"/>
      <c r="N28" s="96">
        <f>Data_Drop!Z31</f>
        <v>181</v>
      </c>
      <c r="O28" s="96">
        <f>Data_Drop!AB31</f>
        <v>2070</v>
      </c>
      <c r="P28" s="96">
        <f>Data_Drop!AA31</f>
        <v>90</v>
      </c>
      <c r="Q28" s="96"/>
      <c r="R28" s="96">
        <f>Data_Drop!AC31</f>
        <v>0</v>
      </c>
      <c r="S28" s="97"/>
      <c r="T28" s="98">
        <f t="shared" si="0"/>
        <v>2160</v>
      </c>
    </row>
    <row r="29" spans="2:20" s="93" customFormat="1" ht="17.5" customHeight="1" x14ac:dyDescent="0.2">
      <c r="B29" s="94" t="str">
        <f>Data_Drop!C32</f>
        <v>BCLUW</v>
      </c>
      <c r="C29" s="95"/>
      <c r="D29" s="96">
        <f>Data_Drop!M32</f>
        <v>8169</v>
      </c>
      <c r="E29" s="96"/>
      <c r="F29" s="96">
        <f>Data_Drop!N32</f>
        <v>0</v>
      </c>
      <c r="G29" s="96"/>
      <c r="H29" s="96">
        <f>Data_Drop!O32</f>
        <v>8169</v>
      </c>
      <c r="I29" s="96"/>
      <c r="J29" s="96">
        <f>Data_Drop!X32</f>
        <v>0</v>
      </c>
      <c r="K29" s="96"/>
      <c r="L29" s="96">
        <f>Data_Drop!Y32</f>
        <v>0</v>
      </c>
      <c r="M29" s="96"/>
      <c r="N29" s="96">
        <f>Data_Drop!Z32</f>
        <v>0</v>
      </c>
      <c r="O29" s="96">
        <f>Data_Drop!AB32</f>
        <v>0</v>
      </c>
      <c r="P29" s="96">
        <f>Data_Drop!AA32</f>
        <v>65</v>
      </c>
      <c r="Q29" s="96"/>
      <c r="R29" s="96">
        <f>Data_Drop!AC32</f>
        <v>2636</v>
      </c>
      <c r="S29" s="97"/>
      <c r="T29" s="98">
        <f t="shared" si="0"/>
        <v>2701</v>
      </c>
    </row>
    <row r="30" spans="2:20" s="93" customFormat="1" ht="17.5" customHeight="1" x14ac:dyDescent="0.2">
      <c r="B30" s="94" t="str">
        <f>Data_Drop!C33</f>
        <v>Bedford</v>
      </c>
      <c r="C30" s="95"/>
      <c r="D30" s="96">
        <f>Data_Drop!M33</f>
        <v>8128</v>
      </c>
      <c r="E30" s="96"/>
      <c r="F30" s="96">
        <f>Data_Drop!N33</f>
        <v>5</v>
      </c>
      <c r="G30" s="96"/>
      <c r="H30" s="96">
        <f>Data_Drop!O33</f>
        <v>8133</v>
      </c>
      <c r="I30" s="96"/>
      <c r="J30" s="96">
        <f>Data_Drop!X33</f>
        <v>2557</v>
      </c>
      <c r="K30" s="96"/>
      <c r="L30" s="96">
        <f>Data_Drop!Y33</f>
        <v>144</v>
      </c>
      <c r="M30" s="96"/>
      <c r="N30" s="96">
        <f>Data_Drop!Z33</f>
        <v>326</v>
      </c>
      <c r="O30" s="96">
        <f>Data_Drop!AB33</f>
        <v>3027</v>
      </c>
      <c r="P30" s="96">
        <f>Data_Drop!AA33</f>
        <v>45</v>
      </c>
      <c r="Q30" s="96"/>
      <c r="R30" s="96">
        <f>Data_Drop!AC33</f>
        <v>0</v>
      </c>
      <c r="S30" s="97"/>
      <c r="T30" s="98">
        <f t="shared" si="0"/>
        <v>3072</v>
      </c>
    </row>
    <row r="31" spans="2:20" s="93" customFormat="1" ht="17.5" customHeight="1" x14ac:dyDescent="0.2">
      <c r="B31" s="94" t="str">
        <f>Data_Drop!C34</f>
        <v>Belle Plaine</v>
      </c>
      <c r="C31" s="95"/>
      <c r="D31" s="96">
        <f>Data_Drop!M34</f>
        <v>8128</v>
      </c>
      <c r="E31" s="96"/>
      <c r="F31" s="96">
        <f>Data_Drop!N34</f>
        <v>5</v>
      </c>
      <c r="G31" s="96"/>
      <c r="H31" s="96">
        <f>Data_Drop!O34</f>
        <v>8133</v>
      </c>
      <c r="I31" s="96"/>
      <c r="J31" s="96">
        <f>Data_Drop!X34</f>
        <v>2312</v>
      </c>
      <c r="K31" s="96"/>
      <c r="L31" s="96">
        <f>Data_Drop!Y34</f>
        <v>122</v>
      </c>
      <c r="M31" s="96"/>
      <c r="N31" s="96">
        <f>Data_Drop!Z34</f>
        <v>282</v>
      </c>
      <c r="O31" s="96">
        <f>Data_Drop!AB34</f>
        <v>2716</v>
      </c>
      <c r="P31" s="96">
        <f>Data_Drop!AA34</f>
        <v>58</v>
      </c>
      <c r="Q31" s="96"/>
      <c r="R31" s="96">
        <f>Data_Drop!AC34</f>
        <v>0</v>
      </c>
      <c r="S31" s="97"/>
      <c r="T31" s="98">
        <f t="shared" si="0"/>
        <v>2774</v>
      </c>
    </row>
    <row r="32" spans="2:20" s="93" customFormat="1" ht="17.5" customHeight="1" x14ac:dyDescent="0.2">
      <c r="B32" s="94" t="str">
        <f>Data_Drop!C35</f>
        <v>Bellevue</v>
      </c>
      <c r="C32" s="95"/>
      <c r="D32" s="96">
        <f>Data_Drop!M35</f>
        <v>8145</v>
      </c>
      <c r="E32" s="96"/>
      <c r="F32" s="96">
        <f>Data_Drop!N35</f>
        <v>0</v>
      </c>
      <c r="G32" s="96"/>
      <c r="H32" s="96">
        <f>Data_Drop!O35</f>
        <v>8145</v>
      </c>
      <c r="I32" s="96"/>
      <c r="J32" s="96">
        <f>Data_Drop!X35</f>
        <v>0</v>
      </c>
      <c r="K32" s="96"/>
      <c r="L32" s="96">
        <f>Data_Drop!Y35</f>
        <v>0</v>
      </c>
      <c r="M32" s="96"/>
      <c r="N32" s="96">
        <f>Data_Drop!Z35</f>
        <v>0</v>
      </c>
      <c r="O32" s="96">
        <f>Data_Drop!AB35</f>
        <v>0</v>
      </c>
      <c r="P32" s="96">
        <f>Data_Drop!AA35</f>
        <v>115</v>
      </c>
      <c r="Q32" s="96"/>
      <c r="R32" s="96">
        <f>Data_Drop!AC35</f>
        <v>3448</v>
      </c>
      <c r="S32" s="97"/>
      <c r="T32" s="98">
        <f t="shared" si="0"/>
        <v>3563</v>
      </c>
    </row>
    <row r="33" spans="2:20" s="93" customFormat="1" ht="17.5" customHeight="1" x14ac:dyDescent="0.2">
      <c r="B33" s="94" t="str">
        <f>Data_Drop!C36</f>
        <v>Belmond-Klemme</v>
      </c>
      <c r="C33" s="95"/>
      <c r="D33" s="96">
        <f>Data_Drop!M36</f>
        <v>8128</v>
      </c>
      <c r="E33" s="96"/>
      <c r="F33" s="96">
        <f>Data_Drop!N36</f>
        <v>5</v>
      </c>
      <c r="G33" s="96"/>
      <c r="H33" s="96">
        <f>Data_Drop!O36</f>
        <v>8133</v>
      </c>
      <c r="I33" s="96"/>
      <c r="J33" s="96">
        <f>Data_Drop!X36</f>
        <v>3568</v>
      </c>
      <c r="K33" s="96"/>
      <c r="L33" s="96">
        <f>Data_Drop!Y36</f>
        <v>209</v>
      </c>
      <c r="M33" s="96"/>
      <c r="N33" s="96">
        <f>Data_Drop!Z36</f>
        <v>551</v>
      </c>
      <c r="O33" s="96">
        <f>Data_Drop!AB36</f>
        <v>4328</v>
      </c>
      <c r="P33" s="96">
        <f>Data_Drop!AA36</f>
        <v>80</v>
      </c>
      <c r="Q33" s="96"/>
      <c r="R33" s="96">
        <f>Data_Drop!AC36</f>
        <v>0</v>
      </c>
      <c r="S33" s="97"/>
      <c r="T33" s="98">
        <f t="shared" si="0"/>
        <v>4408</v>
      </c>
    </row>
    <row r="34" spans="2:20" s="93" customFormat="1" ht="17.5" customHeight="1" x14ac:dyDescent="0.2">
      <c r="B34" s="94" t="str">
        <f>Data_Drop!C37</f>
        <v>Bennett</v>
      </c>
      <c r="C34" s="95"/>
      <c r="D34" s="96">
        <f>Data_Drop!M37</f>
        <v>8219</v>
      </c>
      <c r="E34" s="96"/>
      <c r="F34" s="96">
        <f>Data_Drop!N37</f>
        <v>0</v>
      </c>
      <c r="G34" s="96"/>
      <c r="H34" s="96">
        <f>Data_Drop!O37</f>
        <v>8219</v>
      </c>
      <c r="I34" s="96"/>
      <c r="J34" s="96">
        <f>Data_Drop!X37</f>
        <v>0</v>
      </c>
      <c r="K34" s="96"/>
      <c r="L34" s="96">
        <f>Data_Drop!Y37</f>
        <v>0</v>
      </c>
      <c r="M34" s="96"/>
      <c r="N34" s="96">
        <f>Data_Drop!Z37</f>
        <v>0</v>
      </c>
      <c r="O34" s="96">
        <f>Data_Drop!AB37</f>
        <v>0</v>
      </c>
      <c r="P34" s="96">
        <f>Data_Drop!AA37</f>
        <v>25</v>
      </c>
      <c r="Q34" s="96"/>
      <c r="R34" s="96">
        <f>Data_Drop!AC37</f>
        <v>1034</v>
      </c>
      <c r="S34" s="97"/>
      <c r="T34" s="98">
        <f t="shared" si="0"/>
        <v>1059</v>
      </c>
    </row>
    <row r="35" spans="2:20" s="93" customFormat="1" ht="17.5" customHeight="1" x14ac:dyDescent="0.2">
      <c r="B35" s="94" t="str">
        <f>Data_Drop!C38</f>
        <v>Benton</v>
      </c>
      <c r="C35" s="95"/>
      <c r="D35" s="96">
        <f>Data_Drop!M38</f>
        <v>8153</v>
      </c>
      <c r="E35" s="96"/>
      <c r="F35" s="96">
        <f>Data_Drop!N38</f>
        <v>0</v>
      </c>
      <c r="G35" s="96"/>
      <c r="H35" s="96">
        <f>Data_Drop!O38</f>
        <v>8153</v>
      </c>
      <c r="I35" s="96"/>
      <c r="J35" s="96">
        <f>Data_Drop!X38</f>
        <v>0</v>
      </c>
      <c r="K35" s="96"/>
      <c r="L35" s="96">
        <f>Data_Drop!Y38</f>
        <v>0</v>
      </c>
      <c r="M35" s="96"/>
      <c r="N35" s="96">
        <f>Data_Drop!Z38</f>
        <v>0</v>
      </c>
      <c r="O35" s="96">
        <f>Data_Drop!AB38</f>
        <v>0</v>
      </c>
      <c r="P35" s="96">
        <f>Data_Drop!AA38</f>
        <v>318</v>
      </c>
      <c r="Q35" s="96"/>
      <c r="R35" s="96">
        <f>Data_Drop!AC38</f>
        <v>7919</v>
      </c>
      <c r="S35" s="97"/>
      <c r="T35" s="98">
        <f t="shared" si="0"/>
        <v>8237</v>
      </c>
    </row>
    <row r="36" spans="2:20" s="93" customFormat="1" ht="17.5" customHeight="1" x14ac:dyDescent="0.2">
      <c r="B36" s="94" t="str">
        <f>Data_Drop!C39</f>
        <v>Bettendorf</v>
      </c>
      <c r="C36" s="95"/>
      <c r="D36" s="96">
        <f>Data_Drop!M39</f>
        <v>8162</v>
      </c>
      <c r="E36" s="96"/>
      <c r="F36" s="96">
        <f>Data_Drop!N39</f>
        <v>0</v>
      </c>
      <c r="G36" s="96"/>
      <c r="H36" s="96">
        <f>Data_Drop!O39</f>
        <v>8162</v>
      </c>
      <c r="I36" s="96"/>
      <c r="J36" s="96">
        <f>Data_Drop!X39</f>
        <v>0</v>
      </c>
      <c r="K36" s="96"/>
      <c r="L36" s="96">
        <f>Data_Drop!Y39</f>
        <v>0</v>
      </c>
      <c r="M36" s="96"/>
      <c r="N36" s="96">
        <f>Data_Drop!Z39</f>
        <v>0</v>
      </c>
      <c r="O36" s="96">
        <f>Data_Drop!AB39</f>
        <v>0</v>
      </c>
      <c r="P36" s="96">
        <f>Data_Drop!AA39</f>
        <v>385</v>
      </c>
      <c r="Q36" s="96"/>
      <c r="R36" s="96">
        <f>Data_Drop!AC39</f>
        <v>21757</v>
      </c>
      <c r="S36" s="97"/>
      <c r="T36" s="98">
        <f t="shared" si="0"/>
        <v>22142</v>
      </c>
    </row>
    <row r="37" spans="2:20" s="93" customFormat="1" ht="17.5" customHeight="1" x14ac:dyDescent="0.2">
      <c r="B37" s="94" t="str">
        <f>Data_Drop!C40</f>
        <v>Eddyville-Blakesburg-Fremont</v>
      </c>
      <c r="C37" s="95"/>
      <c r="D37" s="96">
        <f>Data_Drop!M40</f>
        <v>8128</v>
      </c>
      <c r="E37" s="96"/>
      <c r="F37" s="96">
        <f>Data_Drop!N40</f>
        <v>5</v>
      </c>
      <c r="G37" s="96"/>
      <c r="H37" s="96">
        <f>Data_Drop!O40</f>
        <v>8133</v>
      </c>
      <c r="I37" s="96"/>
      <c r="J37" s="96">
        <f>Data_Drop!X40</f>
        <v>3931</v>
      </c>
      <c r="K37" s="96"/>
      <c r="L37" s="96">
        <f>Data_Drop!Y40</f>
        <v>133</v>
      </c>
      <c r="M37" s="96"/>
      <c r="N37" s="96">
        <f>Data_Drop!Z40</f>
        <v>444</v>
      </c>
      <c r="O37" s="96">
        <f>Data_Drop!AB40</f>
        <v>4508</v>
      </c>
      <c r="P37" s="96">
        <f>Data_Drop!AA40</f>
        <v>88</v>
      </c>
      <c r="Q37" s="96"/>
      <c r="R37" s="96">
        <f>Data_Drop!AC40</f>
        <v>0</v>
      </c>
      <c r="S37" s="97"/>
      <c r="T37" s="98">
        <f t="shared" si="0"/>
        <v>4596</v>
      </c>
    </row>
    <row r="38" spans="2:20" s="93" customFormat="1" ht="17.5" customHeight="1" x14ac:dyDescent="0.2">
      <c r="B38" s="94" t="str">
        <f>Data_Drop!C41</f>
        <v>Bondurant-Farrar</v>
      </c>
      <c r="C38" s="95"/>
      <c r="D38" s="96">
        <f>Data_Drop!M41</f>
        <v>8128</v>
      </c>
      <c r="E38" s="96"/>
      <c r="F38" s="96">
        <f>Data_Drop!N41</f>
        <v>5</v>
      </c>
      <c r="G38" s="96"/>
      <c r="H38" s="96">
        <f>Data_Drop!O41</f>
        <v>8133</v>
      </c>
      <c r="I38" s="96"/>
      <c r="J38" s="96">
        <f>Data_Drop!X41</f>
        <v>13182</v>
      </c>
      <c r="K38" s="96"/>
      <c r="L38" s="96">
        <f>Data_Drop!Y41</f>
        <v>261</v>
      </c>
      <c r="M38" s="96"/>
      <c r="N38" s="96">
        <f>Data_Drop!Z41</f>
        <v>1577</v>
      </c>
      <c r="O38" s="96">
        <f>Data_Drop!AB41</f>
        <v>15020</v>
      </c>
      <c r="P38" s="96">
        <f>Data_Drop!AA41</f>
        <v>275</v>
      </c>
      <c r="Q38" s="96"/>
      <c r="R38" s="96">
        <f>Data_Drop!AC41</f>
        <v>0</v>
      </c>
      <c r="S38" s="97"/>
      <c r="T38" s="98">
        <f t="shared" si="0"/>
        <v>15295</v>
      </c>
    </row>
    <row r="39" spans="2:20" s="93" customFormat="1" ht="17.5" customHeight="1" x14ac:dyDescent="0.2">
      <c r="B39" s="94" t="str">
        <f>Data_Drop!C42</f>
        <v>Boone</v>
      </c>
      <c r="C39" s="95"/>
      <c r="D39" s="96">
        <f>Data_Drop!M42</f>
        <v>8128</v>
      </c>
      <c r="E39" s="96"/>
      <c r="F39" s="96">
        <f>Data_Drop!N42</f>
        <v>5</v>
      </c>
      <c r="G39" s="96"/>
      <c r="H39" s="96">
        <f>Data_Drop!O42</f>
        <v>8133</v>
      </c>
      <c r="I39" s="96"/>
      <c r="J39" s="96">
        <f>Data_Drop!X42</f>
        <v>9998</v>
      </c>
      <c r="K39" s="96"/>
      <c r="L39" s="96">
        <f>Data_Drop!Y42</f>
        <v>198</v>
      </c>
      <c r="M39" s="96"/>
      <c r="N39" s="96">
        <f>Data_Drop!Z42</f>
        <v>1694</v>
      </c>
      <c r="O39" s="96">
        <f>Data_Drop!AB42</f>
        <v>11890</v>
      </c>
      <c r="P39" s="96">
        <f>Data_Drop!AA42</f>
        <v>268</v>
      </c>
      <c r="Q39" s="96"/>
      <c r="R39" s="96">
        <f>Data_Drop!AC42</f>
        <v>0</v>
      </c>
      <c r="S39" s="97"/>
      <c r="T39" s="98">
        <f t="shared" si="0"/>
        <v>12158</v>
      </c>
    </row>
    <row r="40" spans="2:20" s="93" customFormat="1" ht="17.5" customHeight="1" x14ac:dyDescent="0.2">
      <c r="B40" s="94" t="str">
        <f>Data_Drop!C43</f>
        <v>Boyden-Hull</v>
      </c>
      <c r="C40" s="95"/>
      <c r="D40" s="96">
        <f>Data_Drop!M43</f>
        <v>8128</v>
      </c>
      <c r="E40" s="96"/>
      <c r="F40" s="96">
        <f>Data_Drop!N43</f>
        <v>5</v>
      </c>
      <c r="G40" s="96"/>
      <c r="H40" s="96">
        <f>Data_Drop!O43</f>
        <v>8133</v>
      </c>
      <c r="I40" s="96"/>
      <c r="J40" s="96">
        <f>Data_Drop!X43</f>
        <v>2656</v>
      </c>
      <c r="K40" s="96"/>
      <c r="L40" s="96">
        <f>Data_Drop!Y43</f>
        <v>200</v>
      </c>
      <c r="M40" s="96"/>
      <c r="N40" s="96">
        <f>Data_Drop!Z43</f>
        <v>378</v>
      </c>
      <c r="O40" s="96">
        <f>Data_Drop!AB43</f>
        <v>3234</v>
      </c>
      <c r="P40" s="96">
        <f>Data_Drop!AA43</f>
        <v>165</v>
      </c>
      <c r="Q40" s="96"/>
      <c r="R40" s="96">
        <f>Data_Drop!AC43</f>
        <v>0</v>
      </c>
      <c r="S40" s="97"/>
      <c r="T40" s="98">
        <f t="shared" si="0"/>
        <v>3399</v>
      </c>
    </row>
    <row r="41" spans="2:20" s="93" customFormat="1" ht="17.5" customHeight="1" x14ac:dyDescent="0.2">
      <c r="B41" s="94" t="str">
        <f>Data_Drop!C44</f>
        <v>West Hancock</v>
      </c>
      <c r="C41" s="95"/>
      <c r="D41" s="96">
        <f>Data_Drop!M44</f>
        <v>8128</v>
      </c>
      <c r="E41" s="96"/>
      <c r="F41" s="96">
        <f>Data_Drop!N44</f>
        <v>5</v>
      </c>
      <c r="G41" s="96"/>
      <c r="H41" s="96">
        <f>Data_Drop!O44</f>
        <v>8133</v>
      </c>
      <c r="I41" s="96"/>
      <c r="J41" s="96">
        <f>Data_Drop!X44</f>
        <v>2995</v>
      </c>
      <c r="K41" s="96"/>
      <c r="L41" s="96">
        <f>Data_Drop!Y44</f>
        <v>104</v>
      </c>
      <c r="M41" s="96"/>
      <c r="N41" s="96">
        <f>Data_Drop!Z44</f>
        <v>200</v>
      </c>
      <c r="O41" s="96">
        <f>Data_Drop!AB44</f>
        <v>3299</v>
      </c>
      <c r="P41" s="96">
        <f>Data_Drop!AA44</f>
        <v>110</v>
      </c>
      <c r="Q41" s="96"/>
      <c r="R41" s="96">
        <f>Data_Drop!AC44</f>
        <v>0</v>
      </c>
      <c r="S41" s="97"/>
      <c r="T41" s="98">
        <f t="shared" si="0"/>
        <v>3409</v>
      </c>
    </row>
    <row r="42" spans="2:20" s="93" customFormat="1" ht="17.5" customHeight="1" x14ac:dyDescent="0.2">
      <c r="B42" s="94" t="str">
        <f>Data_Drop!C45</f>
        <v>Brooklyn-Guernsey-Malcom</v>
      </c>
      <c r="C42" s="95"/>
      <c r="D42" s="96">
        <f>Data_Drop!M45</f>
        <v>8128</v>
      </c>
      <c r="E42" s="96"/>
      <c r="F42" s="96">
        <f>Data_Drop!N45</f>
        <v>5</v>
      </c>
      <c r="G42" s="96"/>
      <c r="H42" s="96">
        <f>Data_Drop!O45</f>
        <v>8133</v>
      </c>
      <c r="I42" s="96"/>
      <c r="J42" s="96">
        <f>Data_Drop!X45</f>
        <v>2450</v>
      </c>
      <c r="K42" s="96"/>
      <c r="L42" s="96">
        <f>Data_Drop!Y45</f>
        <v>169</v>
      </c>
      <c r="M42" s="96"/>
      <c r="N42" s="96">
        <f>Data_Drop!Z45</f>
        <v>323</v>
      </c>
      <c r="O42" s="96">
        <f>Data_Drop!AB45</f>
        <v>2942</v>
      </c>
      <c r="P42" s="96">
        <f>Data_Drop!AA45</f>
        <v>85</v>
      </c>
      <c r="Q42" s="96"/>
      <c r="R42" s="96">
        <f>Data_Drop!AC45</f>
        <v>0</v>
      </c>
      <c r="S42" s="97"/>
      <c r="T42" s="98">
        <f t="shared" si="0"/>
        <v>3027</v>
      </c>
    </row>
    <row r="43" spans="2:20" s="93" customFormat="1" ht="17.5" customHeight="1" x14ac:dyDescent="0.2">
      <c r="B43" s="94" t="str">
        <f>Data_Drop!C46</f>
        <v>North Iowa</v>
      </c>
      <c r="C43" s="95"/>
      <c r="D43" s="96">
        <f>Data_Drop!M46</f>
        <v>8197</v>
      </c>
      <c r="E43" s="96"/>
      <c r="F43" s="96">
        <f>Data_Drop!N46</f>
        <v>0</v>
      </c>
      <c r="G43" s="96"/>
      <c r="H43" s="96">
        <f>Data_Drop!O46</f>
        <v>8197</v>
      </c>
      <c r="I43" s="96"/>
      <c r="J43" s="96">
        <f>Data_Drop!X46</f>
        <v>0</v>
      </c>
      <c r="K43" s="96"/>
      <c r="L43" s="96">
        <f>Data_Drop!Y46</f>
        <v>0</v>
      </c>
      <c r="M43" s="96"/>
      <c r="N43" s="96">
        <f>Data_Drop!Z46</f>
        <v>0</v>
      </c>
      <c r="O43" s="96">
        <f>Data_Drop!AB46</f>
        <v>0</v>
      </c>
      <c r="P43" s="96">
        <f>Data_Drop!AA46</f>
        <v>30</v>
      </c>
      <c r="Q43" s="96"/>
      <c r="R43" s="96">
        <f>Data_Drop!AC46</f>
        <v>2676</v>
      </c>
      <c r="S43" s="97"/>
      <c r="T43" s="98">
        <f t="shared" si="0"/>
        <v>2706</v>
      </c>
    </row>
    <row r="44" spans="2:20" s="93" customFormat="1" ht="17.5" customHeight="1" x14ac:dyDescent="0.2">
      <c r="B44" s="94" t="str">
        <f>Data_Drop!C47</f>
        <v>Burlington</v>
      </c>
      <c r="C44" s="95"/>
      <c r="D44" s="96">
        <f>Data_Drop!M47</f>
        <v>8128</v>
      </c>
      <c r="E44" s="96"/>
      <c r="F44" s="96">
        <f>Data_Drop!N47</f>
        <v>5</v>
      </c>
      <c r="G44" s="96"/>
      <c r="H44" s="96">
        <f>Data_Drop!O47</f>
        <v>8133</v>
      </c>
      <c r="I44" s="96"/>
      <c r="J44" s="96">
        <f>Data_Drop!X47</f>
        <v>17801</v>
      </c>
      <c r="K44" s="96"/>
      <c r="L44" s="96">
        <f>Data_Drop!Y47</f>
        <v>275</v>
      </c>
      <c r="M44" s="96"/>
      <c r="N44" s="96">
        <f>Data_Drop!Z47</f>
        <v>3726</v>
      </c>
      <c r="O44" s="96">
        <f>Data_Drop!AB47</f>
        <v>21802</v>
      </c>
      <c r="P44" s="96">
        <f>Data_Drop!AA47</f>
        <v>353</v>
      </c>
      <c r="Q44" s="96"/>
      <c r="R44" s="96">
        <f>Data_Drop!AC47</f>
        <v>0</v>
      </c>
      <c r="S44" s="97"/>
      <c r="T44" s="98">
        <f t="shared" si="0"/>
        <v>22155</v>
      </c>
    </row>
    <row r="45" spans="2:20" s="93" customFormat="1" ht="17.5" customHeight="1" x14ac:dyDescent="0.2">
      <c r="B45" s="94" t="str">
        <f>Data_Drop!C48</f>
        <v>CAM</v>
      </c>
      <c r="C45" s="95"/>
      <c r="D45" s="96">
        <f>Data_Drop!M48</f>
        <v>8138</v>
      </c>
      <c r="E45" s="96"/>
      <c r="F45" s="96">
        <f>Data_Drop!N48</f>
        <v>0</v>
      </c>
      <c r="G45" s="96"/>
      <c r="H45" s="96">
        <f>Data_Drop!O48</f>
        <v>8138</v>
      </c>
      <c r="I45" s="96"/>
      <c r="J45" s="96">
        <f>Data_Drop!X48</f>
        <v>0</v>
      </c>
      <c r="K45" s="96"/>
      <c r="L45" s="96">
        <f>Data_Drop!Y48</f>
        <v>0</v>
      </c>
      <c r="M45" s="96"/>
      <c r="N45" s="96">
        <f>Data_Drop!Z48</f>
        <v>0</v>
      </c>
      <c r="O45" s="96">
        <f>Data_Drop!AB48</f>
        <v>0</v>
      </c>
      <c r="P45" s="96">
        <f>Data_Drop!AA48</f>
        <v>58</v>
      </c>
      <c r="Q45" s="96"/>
      <c r="R45" s="96">
        <f>Data_Drop!AC48</f>
        <v>2466</v>
      </c>
      <c r="S45" s="97"/>
      <c r="T45" s="98">
        <f t="shared" si="0"/>
        <v>2524</v>
      </c>
    </row>
    <row r="46" spans="2:20" s="93" customFormat="1" ht="17.5" customHeight="1" x14ac:dyDescent="0.2">
      <c r="B46" s="94" t="str">
        <f>Data_Drop!C49</f>
        <v>CAL</v>
      </c>
      <c r="C46" s="95"/>
      <c r="D46" s="96">
        <f>Data_Drop!M49</f>
        <v>8258</v>
      </c>
      <c r="E46" s="96"/>
      <c r="F46" s="96">
        <f>Data_Drop!N49</f>
        <v>0</v>
      </c>
      <c r="G46" s="96"/>
      <c r="H46" s="96">
        <f>Data_Drop!O49</f>
        <v>8258</v>
      </c>
      <c r="I46" s="96"/>
      <c r="J46" s="96">
        <f>Data_Drop!X49</f>
        <v>0</v>
      </c>
      <c r="K46" s="96"/>
      <c r="L46" s="96">
        <f>Data_Drop!Y49</f>
        <v>0</v>
      </c>
      <c r="M46" s="96"/>
      <c r="N46" s="96">
        <f>Data_Drop!Z49</f>
        <v>0</v>
      </c>
      <c r="O46" s="96">
        <f>Data_Drop!AB49</f>
        <v>0</v>
      </c>
      <c r="P46" s="96">
        <f>Data_Drop!AA49</f>
        <v>60</v>
      </c>
      <c r="Q46" s="96"/>
      <c r="R46" s="96">
        <f>Data_Drop!AC49</f>
        <v>1733</v>
      </c>
      <c r="S46" s="97"/>
      <c r="T46" s="98">
        <f t="shared" si="0"/>
        <v>1793</v>
      </c>
    </row>
    <row r="47" spans="2:20" s="93" customFormat="1" ht="17.5" customHeight="1" x14ac:dyDescent="0.2">
      <c r="B47" s="94" t="str">
        <f>Data_Drop!C50</f>
        <v>Calamus-Wheatland</v>
      </c>
      <c r="C47" s="95"/>
      <c r="D47" s="96">
        <f>Data_Drop!M50</f>
        <v>8147</v>
      </c>
      <c r="E47" s="96"/>
      <c r="F47" s="96">
        <f>Data_Drop!N50</f>
        <v>0</v>
      </c>
      <c r="G47" s="96"/>
      <c r="H47" s="96">
        <f>Data_Drop!O50</f>
        <v>8147</v>
      </c>
      <c r="I47" s="96"/>
      <c r="J47" s="96">
        <f>Data_Drop!X50</f>
        <v>0</v>
      </c>
      <c r="K47" s="96"/>
      <c r="L47" s="96">
        <f>Data_Drop!Y50</f>
        <v>0</v>
      </c>
      <c r="M47" s="96"/>
      <c r="N47" s="96">
        <f>Data_Drop!Z50</f>
        <v>0</v>
      </c>
      <c r="O47" s="96">
        <f>Data_Drop!AB50</f>
        <v>0</v>
      </c>
      <c r="P47" s="96">
        <f>Data_Drop!AA50</f>
        <v>53</v>
      </c>
      <c r="Q47" s="96"/>
      <c r="R47" s="96">
        <f>Data_Drop!AC50</f>
        <v>2259</v>
      </c>
      <c r="S47" s="97"/>
      <c r="T47" s="98">
        <f t="shared" si="0"/>
        <v>2312</v>
      </c>
    </row>
    <row r="48" spans="2:20" s="93" customFormat="1" ht="17.5" customHeight="1" x14ac:dyDescent="0.2">
      <c r="B48" s="94" t="str">
        <f>Data_Drop!C51</f>
        <v>Camanche</v>
      </c>
      <c r="C48" s="95"/>
      <c r="D48" s="96">
        <f>Data_Drop!M51</f>
        <v>8128</v>
      </c>
      <c r="E48" s="96"/>
      <c r="F48" s="96">
        <f>Data_Drop!N51</f>
        <v>5</v>
      </c>
      <c r="G48" s="96"/>
      <c r="H48" s="96">
        <f>Data_Drop!O51</f>
        <v>8133</v>
      </c>
      <c r="I48" s="96"/>
      <c r="J48" s="96">
        <f>Data_Drop!X51</f>
        <v>3732</v>
      </c>
      <c r="K48" s="96"/>
      <c r="L48" s="96">
        <f>Data_Drop!Y51</f>
        <v>112</v>
      </c>
      <c r="M48" s="96"/>
      <c r="N48" s="96">
        <f>Data_Drop!Z51</f>
        <v>556</v>
      </c>
      <c r="O48" s="96">
        <f>Data_Drop!AB51</f>
        <v>4400</v>
      </c>
      <c r="P48" s="96">
        <f>Data_Drop!AA51</f>
        <v>95</v>
      </c>
      <c r="Q48" s="96"/>
      <c r="R48" s="96">
        <f>Data_Drop!AC51</f>
        <v>0</v>
      </c>
      <c r="S48" s="97"/>
      <c r="T48" s="98">
        <f t="shared" si="0"/>
        <v>4495</v>
      </c>
    </row>
    <row r="49" spans="2:20" s="93" customFormat="1" ht="17.5" customHeight="1" x14ac:dyDescent="0.2">
      <c r="B49" s="94" t="str">
        <f>Data_Drop!C52</f>
        <v>Cardinal</v>
      </c>
      <c r="C49" s="95"/>
      <c r="D49" s="96">
        <f>Data_Drop!M52</f>
        <v>8128</v>
      </c>
      <c r="E49" s="96"/>
      <c r="F49" s="96">
        <f>Data_Drop!N52</f>
        <v>5</v>
      </c>
      <c r="G49" s="96"/>
      <c r="H49" s="96">
        <f>Data_Drop!O52</f>
        <v>8133</v>
      </c>
      <c r="I49" s="96"/>
      <c r="J49" s="96">
        <f>Data_Drop!X52</f>
        <v>2685</v>
      </c>
      <c r="K49" s="96"/>
      <c r="L49" s="96">
        <f>Data_Drop!Y52</f>
        <v>92</v>
      </c>
      <c r="M49" s="96"/>
      <c r="N49" s="96">
        <f>Data_Drop!Z52</f>
        <v>457</v>
      </c>
      <c r="O49" s="96">
        <f>Data_Drop!AB52</f>
        <v>3234</v>
      </c>
      <c r="P49" s="96">
        <f>Data_Drop!AA52</f>
        <v>123</v>
      </c>
      <c r="Q49" s="96"/>
      <c r="R49" s="96">
        <f>Data_Drop!AC52</f>
        <v>0</v>
      </c>
      <c r="S49" s="97"/>
      <c r="T49" s="98">
        <f t="shared" si="0"/>
        <v>3357</v>
      </c>
    </row>
    <row r="50" spans="2:20" s="93" customFormat="1" ht="17.5" customHeight="1" x14ac:dyDescent="0.2">
      <c r="B50" s="94" t="str">
        <f>Data_Drop!C53</f>
        <v>Carlisle</v>
      </c>
      <c r="C50" s="95"/>
      <c r="D50" s="96">
        <f>Data_Drop!M53</f>
        <v>8128</v>
      </c>
      <c r="E50" s="96"/>
      <c r="F50" s="96">
        <f>Data_Drop!N53</f>
        <v>5</v>
      </c>
      <c r="G50" s="96"/>
      <c r="H50" s="96">
        <f>Data_Drop!O53</f>
        <v>8133</v>
      </c>
      <c r="I50" s="96"/>
      <c r="J50" s="96">
        <f>Data_Drop!X53</f>
        <v>9419</v>
      </c>
      <c r="K50" s="96"/>
      <c r="L50" s="96">
        <f>Data_Drop!Y53</f>
        <v>295</v>
      </c>
      <c r="M50" s="96"/>
      <c r="N50" s="96">
        <f>Data_Drop!Z53</f>
        <v>1149</v>
      </c>
      <c r="O50" s="96">
        <f>Data_Drop!AB53</f>
        <v>10863</v>
      </c>
      <c r="P50" s="96">
        <f>Data_Drop!AA53</f>
        <v>258</v>
      </c>
      <c r="Q50" s="96"/>
      <c r="R50" s="96">
        <f>Data_Drop!AC53</f>
        <v>0</v>
      </c>
      <c r="S50" s="97"/>
      <c r="T50" s="98">
        <f t="shared" si="0"/>
        <v>11121</v>
      </c>
    </row>
    <row r="51" spans="2:20" s="93" customFormat="1" ht="17.5" customHeight="1" x14ac:dyDescent="0.2">
      <c r="B51" s="94" t="str">
        <f>Data_Drop!C54</f>
        <v>Carroll</v>
      </c>
      <c r="C51" s="95"/>
      <c r="D51" s="96">
        <f>Data_Drop!M54</f>
        <v>8128</v>
      </c>
      <c r="E51" s="96"/>
      <c r="F51" s="96">
        <f>Data_Drop!N54</f>
        <v>5</v>
      </c>
      <c r="G51" s="96"/>
      <c r="H51" s="96">
        <f>Data_Drop!O54</f>
        <v>8133</v>
      </c>
      <c r="I51" s="96"/>
      <c r="J51" s="96">
        <f>Data_Drop!X54</f>
        <v>7324</v>
      </c>
      <c r="K51" s="96"/>
      <c r="L51" s="96">
        <f>Data_Drop!Y54</f>
        <v>301</v>
      </c>
      <c r="M51" s="96"/>
      <c r="N51" s="96">
        <f>Data_Drop!Z54</f>
        <v>1321</v>
      </c>
      <c r="O51" s="96">
        <f>Data_Drop!AB54</f>
        <v>8946</v>
      </c>
      <c r="P51" s="96">
        <f>Data_Drop!AA54</f>
        <v>423</v>
      </c>
      <c r="Q51" s="96"/>
      <c r="R51" s="96">
        <f>Data_Drop!AC54</f>
        <v>0</v>
      </c>
      <c r="S51" s="97"/>
      <c r="T51" s="98">
        <f t="shared" si="0"/>
        <v>9369</v>
      </c>
    </row>
    <row r="52" spans="2:20" s="93" customFormat="1" ht="17.5" customHeight="1" x14ac:dyDescent="0.2">
      <c r="B52" s="94" t="str">
        <f>Data_Drop!C55</f>
        <v>Cedar Falls</v>
      </c>
      <c r="C52" s="95"/>
      <c r="D52" s="96">
        <f>Data_Drop!M55</f>
        <v>8128</v>
      </c>
      <c r="E52" s="96"/>
      <c r="F52" s="96">
        <f>Data_Drop!N55</f>
        <v>5</v>
      </c>
      <c r="G52" s="96"/>
      <c r="H52" s="96">
        <f>Data_Drop!O55</f>
        <v>8133</v>
      </c>
      <c r="I52" s="96"/>
      <c r="J52" s="96">
        <f>Data_Drop!X55</f>
        <v>26976</v>
      </c>
      <c r="K52" s="96"/>
      <c r="L52" s="96">
        <f>Data_Drop!Y55</f>
        <v>541</v>
      </c>
      <c r="M52" s="96"/>
      <c r="N52" s="96">
        <f>Data_Drop!Z55</f>
        <v>3864</v>
      </c>
      <c r="O52" s="96">
        <f>Data_Drop!AB55</f>
        <v>31381</v>
      </c>
      <c r="P52" s="96">
        <f>Data_Drop!AA55</f>
        <v>473</v>
      </c>
      <c r="Q52" s="96"/>
      <c r="R52" s="96">
        <f>Data_Drop!AC55</f>
        <v>0</v>
      </c>
      <c r="S52" s="97"/>
      <c r="T52" s="98">
        <f t="shared" si="0"/>
        <v>31854</v>
      </c>
    </row>
    <row r="53" spans="2:20" s="93" customFormat="1" ht="17.5" customHeight="1" x14ac:dyDescent="0.2">
      <c r="B53" s="94" t="str">
        <f>Data_Drop!C56</f>
        <v>Cedar Rapids</v>
      </c>
      <c r="C53" s="95"/>
      <c r="D53" s="96">
        <f>Data_Drop!M56</f>
        <v>8128</v>
      </c>
      <c r="E53" s="96"/>
      <c r="F53" s="96">
        <f>Data_Drop!N56</f>
        <v>5</v>
      </c>
      <c r="G53" s="96"/>
      <c r="H53" s="96">
        <f>Data_Drop!O56</f>
        <v>8133</v>
      </c>
      <c r="I53" s="96"/>
      <c r="J53" s="96">
        <f>Data_Drop!X56</f>
        <v>79506</v>
      </c>
      <c r="K53" s="96"/>
      <c r="L53" s="96">
        <f>Data_Drop!Y56</f>
        <v>2294</v>
      </c>
      <c r="M53" s="96"/>
      <c r="N53" s="96">
        <f>Data_Drop!Z56</f>
        <v>12910</v>
      </c>
      <c r="O53" s="96">
        <f>Data_Drop!AB56</f>
        <v>94710</v>
      </c>
      <c r="P53" s="96">
        <f>Data_Drop!AA56</f>
        <v>1595</v>
      </c>
      <c r="Q53" s="96"/>
      <c r="R53" s="96">
        <f>Data_Drop!AC56</f>
        <v>0</v>
      </c>
      <c r="S53" s="97"/>
      <c r="T53" s="98">
        <f t="shared" si="0"/>
        <v>96305</v>
      </c>
    </row>
    <row r="54" spans="2:20" s="93" customFormat="1" ht="17.5" customHeight="1" x14ac:dyDescent="0.2">
      <c r="B54" s="94" t="str">
        <f>Data_Drop!C57</f>
        <v>Center Point-Urbana</v>
      </c>
      <c r="C54" s="95"/>
      <c r="D54" s="96">
        <f>Data_Drop!M57</f>
        <v>8128</v>
      </c>
      <c r="E54" s="96"/>
      <c r="F54" s="96">
        <f>Data_Drop!N57</f>
        <v>5</v>
      </c>
      <c r="G54" s="96"/>
      <c r="H54" s="96">
        <f>Data_Drop!O57</f>
        <v>8133</v>
      </c>
      <c r="I54" s="96"/>
      <c r="J54" s="96">
        <f>Data_Drop!X57</f>
        <v>5401</v>
      </c>
      <c r="K54" s="96"/>
      <c r="L54" s="96">
        <f>Data_Drop!Y57</f>
        <v>135</v>
      </c>
      <c r="M54" s="96"/>
      <c r="N54" s="96">
        <f>Data_Drop!Z57</f>
        <v>430</v>
      </c>
      <c r="O54" s="96">
        <f>Data_Drop!AB57</f>
        <v>5966</v>
      </c>
      <c r="P54" s="96">
        <f>Data_Drop!AA57</f>
        <v>168</v>
      </c>
      <c r="Q54" s="96"/>
      <c r="R54" s="96">
        <f>Data_Drop!AC57</f>
        <v>0</v>
      </c>
      <c r="S54" s="97"/>
      <c r="T54" s="98">
        <f t="shared" si="0"/>
        <v>6134</v>
      </c>
    </row>
    <row r="55" spans="2:20" s="93" customFormat="1" ht="17.5" customHeight="1" x14ac:dyDescent="0.2">
      <c r="B55" s="94" t="str">
        <f>Data_Drop!C58</f>
        <v>Centerville</v>
      </c>
      <c r="C55" s="95"/>
      <c r="D55" s="96">
        <f>Data_Drop!M58</f>
        <v>8147</v>
      </c>
      <c r="E55" s="96"/>
      <c r="F55" s="96">
        <f>Data_Drop!N58</f>
        <v>0</v>
      </c>
      <c r="G55" s="96"/>
      <c r="H55" s="96">
        <f>Data_Drop!O58</f>
        <v>8147</v>
      </c>
      <c r="I55" s="96"/>
      <c r="J55" s="96">
        <f>Data_Drop!X58</f>
        <v>0</v>
      </c>
      <c r="K55" s="96"/>
      <c r="L55" s="96">
        <f>Data_Drop!Y58</f>
        <v>0</v>
      </c>
      <c r="M55" s="96"/>
      <c r="N55" s="96">
        <f>Data_Drop!Z58</f>
        <v>0</v>
      </c>
      <c r="O55" s="96">
        <f>Data_Drop!AB58</f>
        <v>0</v>
      </c>
      <c r="P55" s="96">
        <f>Data_Drop!AA58</f>
        <v>128</v>
      </c>
      <c r="Q55" s="96"/>
      <c r="R55" s="96">
        <f>Data_Drop!AC58</f>
        <v>7109</v>
      </c>
      <c r="S55" s="97"/>
      <c r="T55" s="98">
        <f t="shared" si="0"/>
        <v>7237</v>
      </c>
    </row>
    <row r="56" spans="2:20" s="93" customFormat="1" ht="17.5" customHeight="1" x14ac:dyDescent="0.2">
      <c r="B56" s="94" t="str">
        <f>Data_Drop!C59</f>
        <v>Central Lee</v>
      </c>
      <c r="C56" s="95"/>
      <c r="D56" s="96">
        <f>Data_Drop!M59</f>
        <v>8128</v>
      </c>
      <c r="E56" s="96"/>
      <c r="F56" s="96">
        <f>Data_Drop!N59</f>
        <v>5</v>
      </c>
      <c r="G56" s="96"/>
      <c r="H56" s="96">
        <f>Data_Drop!O59</f>
        <v>8133</v>
      </c>
      <c r="I56" s="96"/>
      <c r="J56" s="96">
        <f>Data_Drop!X59</f>
        <v>4152</v>
      </c>
      <c r="K56" s="96"/>
      <c r="L56" s="96">
        <f>Data_Drop!Y59</f>
        <v>50</v>
      </c>
      <c r="M56" s="96"/>
      <c r="N56" s="96">
        <f>Data_Drop!Z59</f>
        <v>568</v>
      </c>
      <c r="O56" s="96">
        <f>Data_Drop!AB59</f>
        <v>4770</v>
      </c>
      <c r="P56" s="96">
        <f>Data_Drop!AA59</f>
        <v>138</v>
      </c>
      <c r="Q56" s="96"/>
      <c r="R56" s="96">
        <f>Data_Drop!AC59</f>
        <v>0</v>
      </c>
      <c r="S56" s="97"/>
      <c r="T56" s="98">
        <f t="shared" si="0"/>
        <v>4908</v>
      </c>
    </row>
    <row r="57" spans="2:20" s="93" customFormat="1" ht="17.5" customHeight="1" x14ac:dyDescent="0.2">
      <c r="B57" s="94" t="str">
        <f>Data_Drop!C60</f>
        <v>Central Clayton</v>
      </c>
      <c r="C57" s="95"/>
      <c r="D57" s="96">
        <f>Data_Drop!M60</f>
        <v>8128</v>
      </c>
      <c r="E57" s="96"/>
      <c r="F57" s="96">
        <f>Data_Drop!N60</f>
        <v>5</v>
      </c>
      <c r="G57" s="96"/>
      <c r="H57" s="96">
        <f>Data_Drop!O60</f>
        <v>8133</v>
      </c>
      <c r="I57" s="96"/>
      <c r="J57" s="96">
        <f>Data_Drop!X60</f>
        <v>2262</v>
      </c>
      <c r="K57" s="96"/>
      <c r="L57" s="96">
        <f>Data_Drop!Y60</f>
        <v>118</v>
      </c>
      <c r="M57" s="96"/>
      <c r="N57" s="96">
        <f>Data_Drop!Z60</f>
        <v>305</v>
      </c>
      <c r="O57" s="96">
        <f>Data_Drop!AB60</f>
        <v>2685</v>
      </c>
      <c r="P57" s="96">
        <f>Data_Drop!AA60</f>
        <v>88</v>
      </c>
      <c r="Q57" s="96"/>
      <c r="R57" s="96">
        <f>Data_Drop!AC60</f>
        <v>0</v>
      </c>
      <c r="S57" s="97"/>
      <c r="T57" s="98">
        <f t="shared" si="0"/>
        <v>2773</v>
      </c>
    </row>
    <row r="58" spans="2:20" s="93" customFormat="1" ht="17.5" customHeight="1" x14ac:dyDescent="0.2">
      <c r="B58" s="94" t="str">
        <f>Data_Drop!C61</f>
        <v>Central De Witt</v>
      </c>
      <c r="C58" s="95"/>
      <c r="D58" s="96">
        <f>Data_Drop!M61</f>
        <v>8128</v>
      </c>
      <c r="E58" s="96"/>
      <c r="F58" s="96">
        <f>Data_Drop!N61</f>
        <v>5</v>
      </c>
      <c r="G58" s="96"/>
      <c r="H58" s="96">
        <f>Data_Drop!O61</f>
        <v>8133</v>
      </c>
      <c r="I58" s="96"/>
      <c r="J58" s="96">
        <f>Data_Drop!X61</f>
        <v>7242</v>
      </c>
      <c r="K58" s="96"/>
      <c r="L58" s="96">
        <f>Data_Drop!Y61</f>
        <v>217</v>
      </c>
      <c r="M58" s="96"/>
      <c r="N58" s="96">
        <f>Data_Drop!Z61</f>
        <v>957</v>
      </c>
      <c r="O58" s="96">
        <f>Data_Drop!AB61</f>
        <v>8416</v>
      </c>
      <c r="P58" s="96">
        <f>Data_Drop!AA61</f>
        <v>213</v>
      </c>
      <c r="Q58" s="96"/>
      <c r="R58" s="96">
        <f>Data_Drop!AC61</f>
        <v>0</v>
      </c>
      <c r="S58" s="97"/>
      <c r="T58" s="98">
        <f t="shared" si="0"/>
        <v>8629</v>
      </c>
    </row>
    <row r="59" spans="2:20" s="93" customFormat="1" ht="17.5" customHeight="1" x14ac:dyDescent="0.2">
      <c r="B59" s="94" t="str">
        <f>Data_Drop!C62</f>
        <v>Central City</v>
      </c>
      <c r="C59" s="95"/>
      <c r="D59" s="96">
        <f>Data_Drop!M62</f>
        <v>8149</v>
      </c>
      <c r="E59" s="96"/>
      <c r="F59" s="96">
        <f>Data_Drop!N62</f>
        <v>0</v>
      </c>
      <c r="G59" s="96"/>
      <c r="H59" s="96">
        <f>Data_Drop!O62</f>
        <v>8149</v>
      </c>
      <c r="I59" s="96"/>
      <c r="J59" s="96">
        <f>Data_Drop!X62</f>
        <v>0</v>
      </c>
      <c r="K59" s="96"/>
      <c r="L59" s="96">
        <f>Data_Drop!Y62</f>
        <v>0</v>
      </c>
      <c r="M59" s="96"/>
      <c r="N59" s="96">
        <f>Data_Drop!Z62</f>
        <v>0</v>
      </c>
      <c r="O59" s="96">
        <f>Data_Drop!AB62</f>
        <v>0</v>
      </c>
      <c r="P59" s="96">
        <f>Data_Drop!AA62</f>
        <v>53</v>
      </c>
      <c r="Q59" s="96"/>
      <c r="R59" s="96">
        <f>Data_Drop!AC62</f>
        <v>2274</v>
      </c>
      <c r="S59" s="97"/>
      <c r="T59" s="98">
        <f t="shared" si="0"/>
        <v>2327</v>
      </c>
    </row>
    <row r="60" spans="2:20" s="93" customFormat="1" ht="17.5" customHeight="1" x14ac:dyDescent="0.2">
      <c r="B60" s="94" t="str">
        <f>Data_Drop!C63</f>
        <v>Central Decatur</v>
      </c>
      <c r="C60" s="95"/>
      <c r="D60" s="96">
        <f>Data_Drop!M63</f>
        <v>8128</v>
      </c>
      <c r="E60" s="96"/>
      <c r="F60" s="96">
        <f>Data_Drop!N63</f>
        <v>5</v>
      </c>
      <c r="G60" s="96"/>
      <c r="H60" s="96">
        <f>Data_Drop!O63</f>
        <v>8133</v>
      </c>
      <c r="I60" s="96"/>
      <c r="J60" s="96">
        <f>Data_Drop!X63</f>
        <v>2811</v>
      </c>
      <c r="K60" s="96"/>
      <c r="L60" s="96">
        <f>Data_Drop!Y63</f>
        <v>148</v>
      </c>
      <c r="M60" s="96"/>
      <c r="N60" s="96">
        <f>Data_Drop!Z63</f>
        <v>510</v>
      </c>
      <c r="O60" s="96">
        <f>Data_Drop!AB63</f>
        <v>3469</v>
      </c>
      <c r="P60" s="96">
        <f>Data_Drop!AA63</f>
        <v>60</v>
      </c>
      <c r="Q60" s="96"/>
      <c r="R60" s="96">
        <f>Data_Drop!AC63</f>
        <v>0</v>
      </c>
      <c r="S60" s="97"/>
      <c r="T60" s="98">
        <f t="shared" si="0"/>
        <v>3529</v>
      </c>
    </row>
    <row r="61" spans="2:20" s="93" customFormat="1" ht="17.5" customHeight="1" x14ac:dyDescent="0.2">
      <c r="B61" s="94" t="str">
        <f>Data_Drop!C64</f>
        <v>Central Lyon</v>
      </c>
      <c r="C61" s="95"/>
      <c r="D61" s="96">
        <f>Data_Drop!M64</f>
        <v>8128</v>
      </c>
      <c r="E61" s="96"/>
      <c r="F61" s="96">
        <f>Data_Drop!N64</f>
        <v>5</v>
      </c>
      <c r="G61" s="96"/>
      <c r="H61" s="96">
        <f>Data_Drop!O64</f>
        <v>8133</v>
      </c>
      <c r="I61" s="96"/>
      <c r="J61" s="96">
        <f>Data_Drop!X64</f>
        <v>3554</v>
      </c>
      <c r="K61" s="96"/>
      <c r="L61" s="96">
        <f>Data_Drop!Y64</f>
        <v>95</v>
      </c>
      <c r="M61" s="96"/>
      <c r="N61" s="96">
        <f>Data_Drop!Z64</f>
        <v>369</v>
      </c>
      <c r="O61" s="96">
        <f>Data_Drop!AB64</f>
        <v>4018</v>
      </c>
      <c r="P61" s="96">
        <f>Data_Drop!AA64</f>
        <v>155</v>
      </c>
      <c r="Q61" s="96"/>
      <c r="R61" s="96">
        <f>Data_Drop!AC64</f>
        <v>0</v>
      </c>
      <c r="S61" s="97"/>
      <c r="T61" s="98">
        <f t="shared" si="0"/>
        <v>4173</v>
      </c>
    </row>
    <row r="62" spans="2:20" s="93" customFormat="1" ht="17.5" customHeight="1" x14ac:dyDescent="0.2">
      <c r="B62" s="94" t="str">
        <f>Data_Drop!C65</f>
        <v>Chariton</v>
      </c>
      <c r="C62" s="95"/>
      <c r="D62" s="96">
        <f>Data_Drop!M65</f>
        <v>8128</v>
      </c>
      <c r="E62" s="96"/>
      <c r="F62" s="96">
        <f>Data_Drop!N65</f>
        <v>5</v>
      </c>
      <c r="G62" s="96"/>
      <c r="H62" s="96">
        <f>Data_Drop!O65</f>
        <v>8133</v>
      </c>
      <c r="I62" s="96"/>
      <c r="J62" s="96">
        <f>Data_Drop!X65</f>
        <v>6486</v>
      </c>
      <c r="K62" s="96"/>
      <c r="L62" s="96">
        <f>Data_Drop!Y65</f>
        <v>206</v>
      </c>
      <c r="M62" s="96"/>
      <c r="N62" s="96">
        <f>Data_Drop!Z65</f>
        <v>795</v>
      </c>
      <c r="O62" s="96">
        <f>Data_Drop!AB65</f>
        <v>7487</v>
      </c>
      <c r="P62" s="96">
        <f>Data_Drop!AA65</f>
        <v>110</v>
      </c>
      <c r="Q62" s="96"/>
      <c r="R62" s="96">
        <f>Data_Drop!AC65</f>
        <v>0</v>
      </c>
      <c r="S62" s="97"/>
      <c r="T62" s="98">
        <f t="shared" si="0"/>
        <v>7597</v>
      </c>
    </row>
    <row r="63" spans="2:20" s="93" customFormat="1" ht="17.5" customHeight="1" x14ac:dyDescent="0.2">
      <c r="B63" s="94" t="str">
        <f>Data_Drop!C66</f>
        <v>Charles City</v>
      </c>
      <c r="C63" s="95"/>
      <c r="D63" s="96">
        <f>Data_Drop!M66</f>
        <v>8148</v>
      </c>
      <c r="E63" s="96"/>
      <c r="F63" s="96">
        <f>Data_Drop!N66</f>
        <v>0</v>
      </c>
      <c r="G63" s="96"/>
      <c r="H63" s="96">
        <f>Data_Drop!O66</f>
        <v>8148</v>
      </c>
      <c r="I63" s="96"/>
      <c r="J63" s="96">
        <f>Data_Drop!X66</f>
        <v>0</v>
      </c>
      <c r="K63" s="96"/>
      <c r="L63" s="96">
        <f>Data_Drop!Y66</f>
        <v>0</v>
      </c>
      <c r="M63" s="96"/>
      <c r="N63" s="96">
        <f>Data_Drop!Z66</f>
        <v>0</v>
      </c>
      <c r="O63" s="96">
        <f>Data_Drop!AB66</f>
        <v>0</v>
      </c>
      <c r="P63" s="96">
        <f>Data_Drop!AA66</f>
        <v>138</v>
      </c>
      <c r="Q63" s="96"/>
      <c r="R63" s="96">
        <f>Data_Drop!AC66</f>
        <v>8307</v>
      </c>
      <c r="S63" s="97"/>
      <c r="T63" s="98">
        <f t="shared" si="0"/>
        <v>8445</v>
      </c>
    </row>
    <row r="64" spans="2:20" s="93" customFormat="1" ht="17.5" customHeight="1" x14ac:dyDescent="0.2">
      <c r="B64" s="94" t="str">
        <f>Data_Drop!C67</f>
        <v>Charter Oak-Ute</v>
      </c>
      <c r="C64" s="95"/>
      <c r="D64" s="96">
        <f>Data_Drop!M67</f>
        <v>8128</v>
      </c>
      <c r="E64" s="96"/>
      <c r="F64" s="96">
        <f>Data_Drop!N67</f>
        <v>5</v>
      </c>
      <c r="G64" s="96"/>
      <c r="H64" s="96">
        <f>Data_Drop!O67</f>
        <v>8133</v>
      </c>
      <c r="I64" s="96"/>
      <c r="J64" s="96">
        <f>Data_Drop!X67</f>
        <v>1318</v>
      </c>
      <c r="K64" s="96"/>
      <c r="L64" s="96">
        <f>Data_Drop!Y67</f>
        <v>122</v>
      </c>
      <c r="M64" s="96"/>
      <c r="N64" s="96">
        <f>Data_Drop!Z67</f>
        <v>275</v>
      </c>
      <c r="O64" s="96">
        <f>Data_Drop!AB67</f>
        <v>1715</v>
      </c>
      <c r="P64" s="96">
        <f>Data_Drop!AA67</f>
        <v>25</v>
      </c>
      <c r="Q64" s="96"/>
      <c r="R64" s="96">
        <f>Data_Drop!AC67</f>
        <v>0</v>
      </c>
      <c r="S64" s="97"/>
      <c r="T64" s="98">
        <f t="shared" si="0"/>
        <v>1740</v>
      </c>
    </row>
    <row r="65" spans="2:20" s="93" customFormat="1" ht="17.5" customHeight="1" x14ac:dyDescent="0.2">
      <c r="B65" s="94" t="str">
        <f>Data_Drop!C68</f>
        <v>Cherokee</v>
      </c>
      <c r="C65" s="95"/>
      <c r="D65" s="96">
        <f>Data_Drop!M68</f>
        <v>8139</v>
      </c>
      <c r="E65" s="96"/>
      <c r="F65" s="96">
        <f>Data_Drop!N68</f>
        <v>0</v>
      </c>
      <c r="G65" s="96"/>
      <c r="H65" s="96">
        <f>Data_Drop!O68</f>
        <v>8139</v>
      </c>
      <c r="I65" s="96"/>
      <c r="J65" s="96">
        <f>Data_Drop!X68</f>
        <v>0</v>
      </c>
      <c r="K65" s="96"/>
      <c r="L65" s="96">
        <f>Data_Drop!Y68</f>
        <v>0</v>
      </c>
      <c r="M65" s="96"/>
      <c r="N65" s="96">
        <f>Data_Drop!Z68</f>
        <v>0</v>
      </c>
      <c r="O65" s="96">
        <f>Data_Drop!AB68</f>
        <v>0</v>
      </c>
      <c r="P65" s="96">
        <f>Data_Drop!AA68</f>
        <v>88</v>
      </c>
      <c r="Q65" s="96"/>
      <c r="R65" s="96">
        <f>Data_Drop!AC68</f>
        <v>6308</v>
      </c>
      <c r="S65" s="97"/>
      <c r="T65" s="98">
        <f t="shared" si="0"/>
        <v>6396</v>
      </c>
    </row>
    <row r="66" spans="2:20" s="93" customFormat="1" ht="17.5" customHeight="1" x14ac:dyDescent="0.2">
      <c r="B66" s="94" t="str">
        <f>Data_Drop!C69</f>
        <v>Clarinda</v>
      </c>
      <c r="C66" s="95"/>
      <c r="D66" s="96">
        <f>Data_Drop!M69</f>
        <v>8128</v>
      </c>
      <c r="E66" s="96"/>
      <c r="F66" s="96">
        <f>Data_Drop!N69</f>
        <v>5</v>
      </c>
      <c r="G66" s="96"/>
      <c r="H66" s="96">
        <f>Data_Drop!O69</f>
        <v>8133</v>
      </c>
      <c r="I66" s="96"/>
      <c r="J66" s="96">
        <f>Data_Drop!X69</f>
        <v>4593</v>
      </c>
      <c r="K66" s="96"/>
      <c r="L66" s="96">
        <f>Data_Drop!Y69</f>
        <v>223</v>
      </c>
      <c r="M66" s="96"/>
      <c r="N66" s="96">
        <f>Data_Drop!Z69</f>
        <v>559</v>
      </c>
      <c r="O66" s="96">
        <f>Data_Drop!AB69</f>
        <v>5375</v>
      </c>
      <c r="P66" s="96">
        <f>Data_Drop!AA69</f>
        <v>113</v>
      </c>
      <c r="Q66" s="96"/>
      <c r="R66" s="96">
        <f>Data_Drop!AC69</f>
        <v>0</v>
      </c>
      <c r="S66" s="97"/>
      <c r="T66" s="98">
        <f t="shared" si="0"/>
        <v>5488</v>
      </c>
    </row>
    <row r="67" spans="2:20" s="93" customFormat="1" ht="17.5" customHeight="1" x14ac:dyDescent="0.2">
      <c r="B67" s="94" t="str">
        <f>Data_Drop!C70</f>
        <v>Clarion-Goldfield-Dows</v>
      </c>
      <c r="C67" s="95"/>
      <c r="D67" s="96">
        <f>Data_Drop!M70</f>
        <v>8128</v>
      </c>
      <c r="E67" s="96"/>
      <c r="F67" s="96">
        <f>Data_Drop!N70</f>
        <v>5</v>
      </c>
      <c r="G67" s="96"/>
      <c r="H67" s="96">
        <f>Data_Drop!O70</f>
        <v>8133</v>
      </c>
      <c r="I67" s="96"/>
      <c r="J67" s="96">
        <f>Data_Drop!X70</f>
        <v>4912</v>
      </c>
      <c r="K67" s="96"/>
      <c r="L67" s="96">
        <f>Data_Drop!Y70</f>
        <v>274</v>
      </c>
      <c r="M67" s="96"/>
      <c r="N67" s="96">
        <f>Data_Drop!Z70</f>
        <v>621</v>
      </c>
      <c r="O67" s="96">
        <f>Data_Drop!AB70</f>
        <v>5807</v>
      </c>
      <c r="P67" s="96">
        <f>Data_Drop!AA70</f>
        <v>175</v>
      </c>
      <c r="Q67" s="96"/>
      <c r="R67" s="96">
        <f>Data_Drop!AC70</f>
        <v>0</v>
      </c>
      <c r="S67" s="97"/>
      <c r="T67" s="98">
        <f t="shared" si="0"/>
        <v>5982</v>
      </c>
    </row>
    <row r="68" spans="2:20" s="93" customFormat="1" ht="17.5" customHeight="1" x14ac:dyDescent="0.2">
      <c r="B68" s="94" t="str">
        <f>Data_Drop!C71</f>
        <v>Clarke</v>
      </c>
      <c r="C68" s="95"/>
      <c r="D68" s="96">
        <f>Data_Drop!M71</f>
        <v>8128</v>
      </c>
      <c r="E68" s="96"/>
      <c r="F68" s="96">
        <f>Data_Drop!N71</f>
        <v>5</v>
      </c>
      <c r="G68" s="96"/>
      <c r="H68" s="96">
        <f>Data_Drop!O71</f>
        <v>8133</v>
      </c>
      <c r="I68" s="96"/>
      <c r="J68" s="96">
        <f>Data_Drop!X71</f>
        <v>7176</v>
      </c>
      <c r="K68" s="96"/>
      <c r="L68" s="96">
        <f>Data_Drop!Y71</f>
        <v>415</v>
      </c>
      <c r="M68" s="96"/>
      <c r="N68" s="96">
        <f>Data_Drop!Z71</f>
        <v>1013</v>
      </c>
      <c r="O68" s="96">
        <f>Data_Drop!AB71</f>
        <v>8604</v>
      </c>
      <c r="P68" s="96">
        <f>Data_Drop!AA71</f>
        <v>145</v>
      </c>
      <c r="Q68" s="96"/>
      <c r="R68" s="96">
        <f>Data_Drop!AC71</f>
        <v>0</v>
      </c>
      <c r="S68" s="97"/>
      <c r="T68" s="98">
        <f t="shared" si="0"/>
        <v>8749</v>
      </c>
    </row>
    <row r="69" spans="2:20" s="93" customFormat="1" ht="17.5" customHeight="1" x14ac:dyDescent="0.2">
      <c r="B69" s="94" t="str">
        <f>Data_Drop!C72</f>
        <v>Clarksville</v>
      </c>
      <c r="C69" s="95"/>
      <c r="D69" s="96">
        <f>Data_Drop!M72</f>
        <v>8128</v>
      </c>
      <c r="E69" s="96"/>
      <c r="F69" s="96">
        <f>Data_Drop!N72</f>
        <v>5</v>
      </c>
      <c r="G69" s="96"/>
      <c r="H69" s="96">
        <f>Data_Drop!O72</f>
        <v>8133</v>
      </c>
      <c r="I69" s="96"/>
      <c r="J69" s="96">
        <f>Data_Drop!X72</f>
        <v>1320</v>
      </c>
      <c r="K69" s="96"/>
      <c r="L69" s="96">
        <f>Data_Drop!Y72</f>
        <v>104</v>
      </c>
      <c r="M69" s="96"/>
      <c r="N69" s="96">
        <f>Data_Drop!Z72</f>
        <v>273</v>
      </c>
      <c r="O69" s="96">
        <f>Data_Drop!AB72</f>
        <v>1697</v>
      </c>
      <c r="P69" s="96">
        <f>Data_Drop!AA72</f>
        <v>28</v>
      </c>
      <c r="Q69" s="96"/>
      <c r="R69" s="96">
        <f>Data_Drop!AC72</f>
        <v>0</v>
      </c>
      <c r="S69" s="97"/>
      <c r="T69" s="98">
        <f t="shared" si="0"/>
        <v>1725</v>
      </c>
    </row>
    <row r="70" spans="2:20" s="93" customFormat="1" ht="17.5" customHeight="1" x14ac:dyDescent="0.2">
      <c r="B70" s="94" t="str">
        <f>Data_Drop!C73</f>
        <v>Clay Central-Everly</v>
      </c>
      <c r="C70" s="95"/>
      <c r="D70" s="96">
        <f>Data_Drop!M73</f>
        <v>8216</v>
      </c>
      <c r="E70" s="96"/>
      <c r="F70" s="96">
        <f>Data_Drop!N73</f>
        <v>0</v>
      </c>
      <c r="G70" s="96"/>
      <c r="H70" s="96">
        <f>Data_Drop!O73</f>
        <v>8216</v>
      </c>
      <c r="I70" s="96"/>
      <c r="J70" s="96">
        <f>Data_Drop!X73</f>
        <v>0</v>
      </c>
      <c r="K70" s="96"/>
      <c r="L70" s="96">
        <f>Data_Drop!Y73</f>
        <v>0</v>
      </c>
      <c r="M70" s="96"/>
      <c r="N70" s="96">
        <f>Data_Drop!Z73</f>
        <v>0</v>
      </c>
      <c r="O70" s="96">
        <f>Data_Drop!AB73</f>
        <v>0</v>
      </c>
      <c r="P70" s="96">
        <f>Data_Drop!AA73</f>
        <v>25</v>
      </c>
      <c r="Q70" s="96"/>
      <c r="R70" s="96">
        <f>Data_Drop!AC73</f>
        <v>1927</v>
      </c>
      <c r="S70" s="97"/>
      <c r="T70" s="98">
        <f t="shared" ref="T70:T133" si="1">R70+P70+O70</f>
        <v>1952</v>
      </c>
    </row>
    <row r="71" spans="2:20" s="93" customFormat="1" ht="17.5" customHeight="1" x14ac:dyDescent="0.2">
      <c r="B71" s="94" t="str">
        <f>Data_Drop!C74</f>
        <v>Clear Creek-Amana</v>
      </c>
      <c r="C71" s="95"/>
      <c r="D71" s="96">
        <f>Data_Drop!M74</f>
        <v>8128</v>
      </c>
      <c r="E71" s="96"/>
      <c r="F71" s="96">
        <f>Data_Drop!N74</f>
        <v>5</v>
      </c>
      <c r="G71" s="96"/>
      <c r="H71" s="96">
        <f>Data_Drop!O74</f>
        <v>8133</v>
      </c>
      <c r="I71" s="96"/>
      <c r="J71" s="96">
        <f>Data_Drop!X74</f>
        <v>16022</v>
      </c>
      <c r="K71" s="96"/>
      <c r="L71" s="96">
        <f>Data_Drop!Y74</f>
        <v>422</v>
      </c>
      <c r="M71" s="96"/>
      <c r="N71" s="96">
        <f>Data_Drop!Z74</f>
        <v>2112</v>
      </c>
      <c r="O71" s="96">
        <f>Data_Drop!AB74</f>
        <v>18556</v>
      </c>
      <c r="P71" s="96">
        <f>Data_Drop!AA74</f>
        <v>285</v>
      </c>
      <c r="Q71" s="96"/>
      <c r="R71" s="96">
        <f>Data_Drop!AC74</f>
        <v>0</v>
      </c>
      <c r="S71" s="97"/>
      <c r="T71" s="98">
        <f t="shared" si="1"/>
        <v>18841</v>
      </c>
    </row>
    <row r="72" spans="2:20" s="93" customFormat="1" ht="17.5" customHeight="1" x14ac:dyDescent="0.2">
      <c r="B72" s="94" t="str">
        <f>Data_Drop!C75</f>
        <v>Clear Lake</v>
      </c>
      <c r="C72" s="95"/>
      <c r="D72" s="96">
        <f>Data_Drop!M75</f>
        <v>8128</v>
      </c>
      <c r="E72" s="96"/>
      <c r="F72" s="96">
        <f>Data_Drop!N75</f>
        <v>5</v>
      </c>
      <c r="G72" s="96"/>
      <c r="H72" s="96">
        <f>Data_Drop!O75</f>
        <v>8133</v>
      </c>
      <c r="I72" s="96"/>
      <c r="J72" s="96">
        <f>Data_Drop!X75</f>
        <v>5390</v>
      </c>
      <c r="K72" s="96"/>
      <c r="L72" s="96">
        <f>Data_Drop!Y75</f>
        <v>58</v>
      </c>
      <c r="M72" s="96"/>
      <c r="N72" s="96">
        <f>Data_Drop!Z75</f>
        <v>686</v>
      </c>
      <c r="O72" s="96">
        <f>Data_Drop!AB75</f>
        <v>6134</v>
      </c>
      <c r="P72" s="96">
        <f>Data_Drop!AA75</f>
        <v>160</v>
      </c>
      <c r="Q72" s="96"/>
      <c r="R72" s="96">
        <f>Data_Drop!AC75</f>
        <v>0</v>
      </c>
      <c r="S72" s="97"/>
      <c r="T72" s="98">
        <f t="shared" si="1"/>
        <v>6294</v>
      </c>
    </row>
    <row r="73" spans="2:20" s="93" customFormat="1" ht="17.5" customHeight="1" x14ac:dyDescent="0.2">
      <c r="B73" s="94" t="str">
        <f>Data_Drop!C76</f>
        <v>Clinton</v>
      </c>
      <c r="C73" s="95"/>
      <c r="D73" s="96">
        <f>Data_Drop!M76</f>
        <v>8134</v>
      </c>
      <c r="E73" s="96"/>
      <c r="F73" s="96">
        <f>Data_Drop!N76</f>
        <v>0</v>
      </c>
      <c r="G73" s="96"/>
      <c r="H73" s="96">
        <f>Data_Drop!O76</f>
        <v>8134</v>
      </c>
      <c r="I73" s="96"/>
      <c r="J73" s="96">
        <f>Data_Drop!X76</f>
        <v>0</v>
      </c>
      <c r="K73" s="96"/>
      <c r="L73" s="96">
        <f>Data_Drop!Y76</f>
        <v>0</v>
      </c>
      <c r="M73" s="96"/>
      <c r="N73" s="96">
        <f>Data_Drop!Z76</f>
        <v>0</v>
      </c>
      <c r="O73" s="96">
        <f>Data_Drop!AB76</f>
        <v>0</v>
      </c>
      <c r="P73" s="96">
        <f>Data_Drop!AA76</f>
        <v>460</v>
      </c>
      <c r="Q73" s="96"/>
      <c r="R73" s="96">
        <f>Data_Drop!AC76</f>
        <v>22122</v>
      </c>
      <c r="S73" s="97"/>
      <c r="T73" s="98">
        <f t="shared" si="1"/>
        <v>22582</v>
      </c>
    </row>
    <row r="74" spans="2:20" s="93" customFormat="1" ht="17.5" customHeight="1" x14ac:dyDescent="0.2">
      <c r="B74" s="94" t="str">
        <f>Data_Drop!C77</f>
        <v>Colfax-Mingo</v>
      </c>
      <c r="C74" s="95"/>
      <c r="D74" s="96">
        <f>Data_Drop!M77</f>
        <v>8128</v>
      </c>
      <c r="E74" s="96"/>
      <c r="F74" s="96">
        <f>Data_Drop!N77</f>
        <v>5</v>
      </c>
      <c r="G74" s="96"/>
      <c r="H74" s="96">
        <f>Data_Drop!O77</f>
        <v>8133</v>
      </c>
      <c r="I74" s="96"/>
      <c r="J74" s="96">
        <f>Data_Drop!X77</f>
        <v>3317</v>
      </c>
      <c r="K74" s="96"/>
      <c r="L74" s="96">
        <f>Data_Drop!Y77</f>
        <v>90</v>
      </c>
      <c r="M74" s="96"/>
      <c r="N74" s="96">
        <f>Data_Drop!Z77</f>
        <v>469</v>
      </c>
      <c r="O74" s="96">
        <f>Data_Drop!AB77</f>
        <v>3876</v>
      </c>
      <c r="P74" s="96">
        <f>Data_Drop!AA77</f>
        <v>73</v>
      </c>
      <c r="Q74" s="96"/>
      <c r="R74" s="96">
        <f>Data_Drop!AC77</f>
        <v>0</v>
      </c>
      <c r="S74" s="97"/>
      <c r="T74" s="98">
        <f t="shared" si="1"/>
        <v>3949</v>
      </c>
    </row>
    <row r="75" spans="2:20" s="93" customFormat="1" ht="17.5" customHeight="1" x14ac:dyDescent="0.2">
      <c r="B75" s="94" t="str">
        <f>Data_Drop!C78</f>
        <v>College Community</v>
      </c>
      <c r="C75" s="95"/>
      <c r="D75" s="96">
        <f>Data_Drop!M78</f>
        <v>8128</v>
      </c>
      <c r="E75" s="96"/>
      <c r="F75" s="96">
        <f>Data_Drop!N78</f>
        <v>5</v>
      </c>
      <c r="G75" s="96"/>
      <c r="H75" s="96">
        <f>Data_Drop!O78</f>
        <v>8133</v>
      </c>
      <c r="I75" s="96"/>
      <c r="J75" s="96">
        <f>Data_Drop!X78</f>
        <v>25133</v>
      </c>
      <c r="K75" s="96"/>
      <c r="L75" s="96">
        <f>Data_Drop!Y78</f>
        <v>857</v>
      </c>
      <c r="M75" s="96"/>
      <c r="N75" s="96">
        <f>Data_Drop!Z78</f>
        <v>2977</v>
      </c>
      <c r="O75" s="96">
        <f>Data_Drop!AB78</f>
        <v>28967</v>
      </c>
      <c r="P75" s="96">
        <f>Data_Drop!AA78</f>
        <v>723</v>
      </c>
      <c r="Q75" s="96"/>
      <c r="R75" s="96">
        <f>Data_Drop!AC78</f>
        <v>0</v>
      </c>
      <c r="S75" s="97"/>
      <c r="T75" s="98">
        <f t="shared" si="1"/>
        <v>29690</v>
      </c>
    </row>
    <row r="76" spans="2:20" s="93" customFormat="1" ht="17.5" customHeight="1" x14ac:dyDescent="0.2">
      <c r="B76" s="94" t="str">
        <f>Data_Drop!C79</f>
        <v>Collins-Maxwell</v>
      </c>
      <c r="C76" s="95"/>
      <c r="D76" s="96">
        <f>Data_Drop!M79</f>
        <v>8128</v>
      </c>
      <c r="E76" s="96"/>
      <c r="F76" s="96">
        <f>Data_Drop!N79</f>
        <v>5</v>
      </c>
      <c r="G76" s="96"/>
      <c r="H76" s="96">
        <f>Data_Drop!O79</f>
        <v>8133</v>
      </c>
      <c r="I76" s="96"/>
      <c r="J76" s="96">
        <f>Data_Drop!X79</f>
        <v>2110</v>
      </c>
      <c r="K76" s="96"/>
      <c r="L76" s="96">
        <f>Data_Drop!Y79</f>
        <v>135</v>
      </c>
      <c r="M76" s="96"/>
      <c r="N76" s="96">
        <f>Data_Drop!Z79</f>
        <v>325</v>
      </c>
      <c r="O76" s="96">
        <f>Data_Drop!AB79</f>
        <v>2570</v>
      </c>
      <c r="P76" s="96">
        <f>Data_Drop!AA79</f>
        <v>40</v>
      </c>
      <c r="Q76" s="96"/>
      <c r="R76" s="96">
        <f>Data_Drop!AC79</f>
        <v>0</v>
      </c>
      <c r="S76" s="97"/>
      <c r="T76" s="98">
        <f t="shared" si="1"/>
        <v>2610</v>
      </c>
    </row>
    <row r="77" spans="2:20" s="93" customFormat="1" ht="17.5" customHeight="1" x14ac:dyDescent="0.2">
      <c r="B77" s="94" t="str">
        <f>Data_Drop!C80</f>
        <v>Colo-Nesco</v>
      </c>
      <c r="C77" s="95"/>
      <c r="D77" s="96">
        <f>Data_Drop!M80</f>
        <v>8128</v>
      </c>
      <c r="E77" s="96"/>
      <c r="F77" s="96">
        <f>Data_Drop!N80</f>
        <v>5</v>
      </c>
      <c r="G77" s="96"/>
      <c r="H77" s="96">
        <f>Data_Drop!O80</f>
        <v>8133</v>
      </c>
      <c r="I77" s="96"/>
      <c r="J77" s="96">
        <f>Data_Drop!X80</f>
        <v>2203</v>
      </c>
      <c r="K77" s="96"/>
      <c r="L77" s="96">
        <f>Data_Drop!Y80</f>
        <v>150</v>
      </c>
      <c r="M77" s="96"/>
      <c r="N77" s="96">
        <f>Data_Drop!Z80</f>
        <v>319</v>
      </c>
      <c r="O77" s="96">
        <f>Data_Drop!AB80</f>
        <v>2672</v>
      </c>
      <c r="P77" s="96">
        <f>Data_Drop!AA80</f>
        <v>43</v>
      </c>
      <c r="Q77" s="96"/>
      <c r="R77" s="96">
        <f>Data_Drop!AC80</f>
        <v>0</v>
      </c>
      <c r="S77" s="97"/>
      <c r="T77" s="98">
        <f t="shared" si="1"/>
        <v>2715</v>
      </c>
    </row>
    <row r="78" spans="2:20" s="93" customFormat="1" ht="17.5" customHeight="1" x14ac:dyDescent="0.2">
      <c r="B78" s="94" t="str">
        <f>Data_Drop!C81</f>
        <v>Columbus</v>
      </c>
      <c r="C78" s="95"/>
      <c r="D78" s="96">
        <f>Data_Drop!M81</f>
        <v>8128</v>
      </c>
      <c r="E78" s="96"/>
      <c r="F78" s="96">
        <f>Data_Drop!N81</f>
        <v>5</v>
      </c>
      <c r="G78" s="96"/>
      <c r="H78" s="96">
        <f>Data_Drop!O81</f>
        <v>8133</v>
      </c>
      <c r="I78" s="96"/>
      <c r="J78" s="96">
        <f>Data_Drop!X81</f>
        <v>3691</v>
      </c>
      <c r="K78" s="96"/>
      <c r="L78" s="96">
        <f>Data_Drop!Y81</f>
        <v>205</v>
      </c>
      <c r="M78" s="96"/>
      <c r="N78" s="96">
        <f>Data_Drop!Z81</f>
        <v>619</v>
      </c>
      <c r="O78" s="96">
        <f>Data_Drop!AB81</f>
        <v>4515</v>
      </c>
      <c r="P78" s="96">
        <f>Data_Drop!AA81</f>
        <v>85</v>
      </c>
      <c r="Q78" s="96"/>
      <c r="R78" s="96">
        <f>Data_Drop!AC81</f>
        <v>0</v>
      </c>
      <c r="S78" s="97"/>
      <c r="T78" s="98">
        <f t="shared" si="1"/>
        <v>4600</v>
      </c>
    </row>
    <row r="79" spans="2:20" s="93" customFormat="1" ht="17.5" customHeight="1" x14ac:dyDescent="0.2">
      <c r="B79" s="94" t="str">
        <f>Data_Drop!C82</f>
        <v>Coon Rapids-Bayard</v>
      </c>
      <c r="C79" s="95"/>
      <c r="D79" s="96">
        <f>Data_Drop!M82</f>
        <v>8235</v>
      </c>
      <c r="E79" s="96"/>
      <c r="F79" s="96">
        <f>Data_Drop!N82</f>
        <v>0</v>
      </c>
      <c r="G79" s="96"/>
      <c r="H79" s="96">
        <f>Data_Drop!O82</f>
        <v>8235</v>
      </c>
      <c r="I79" s="96"/>
      <c r="J79" s="96">
        <f>Data_Drop!X82</f>
        <v>0</v>
      </c>
      <c r="K79" s="96"/>
      <c r="L79" s="96">
        <f>Data_Drop!Y82</f>
        <v>0</v>
      </c>
      <c r="M79" s="96"/>
      <c r="N79" s="96">
        <f>Data_Drop!Z82</f>
        <v>0</v>
      </c>
      <c r="O79" s="96">
        <f>Data_Drop!AB82</f>
        <v>0</v>
      </c>
      <c r="P79" s="96">
        <f>Data_Drop!AA82</f>
        <v>60</v>
      </c>
      <c r="Q79" s="96"/>
      <c r="R79" s="96">
        <f>Data_Drop!AC82</f>
        <v>2673</v>
      </c>
      <c r="S79" s="97"/>
      <c r="T79" s="98">
        <f t="shared" si="1"/>
        <v>2733</v>
      </c>
    </row>
    <row r="80" spans="2:20" s="93" customFormat="1" ht="17.5" customHeight="1" x14ac:dyDescent="0.2">
      <c r="B80" s="94" t="str">
        <f>Data_Drop!C83</f>
        <v>Corning</v>
      </c>
      <c r="C80" s="95"/>
      <c r="D80" s="96">
        <f>Data_Drop!M83</f>
        <v>8135</v>
      </c>
      <c r="E80" s="96"/>
      <c r="F80" s="96">
        <f>Data_Drop!N83</f>
        <v>0</v>
      </c>
      <c r="G80" s="96"/>
      <c r="H80" s="96">
        <f>Data_Drop!O83</f>
        <v>8135</v>
      </c>
      <c r="I80" s="96"/>
      <c r="J80" s="96">
        <f>Data_Drop!X83</f>
        <v>0</v>
      </c>
      <c r="K80" s="96"/>
      <c r="L80" s="96">
        <f>Data_Drop!Y83</f>
        <v>0</v>
      </c>
      <c r="M80" s="96"/>
      <c r="N80" s="96">
        <f>Data_Drop!Z83</f>
        <v>0</v>
      </c>
      <c r="O80" s="96">
        <f>Data_Drop!AB83</f>
        <v>0</v>
      </c>
      <c r="P80" s="96">
        <f>Data_Drop!AA83</f>
        <v>50</v>
      </c>
      <c r="Q80" s="96"/>
      <c r="R80" s="96">
        <f>Data_Drop!AC83</f>
        <v>2409</v>
      </c>
      <c r="S80" s="97"/>
      <c r="T80" s="98">
        <f t="shared" si="1"/>
        <v>2459</v>
      </c>
    </row>
    <row r="81" spans="2:20" s="93" customFormat="1" ht="17.5" customHeight="1" x14ac:dyDescent="0.2">
      <c r="B81" s="94" t="str">
        <f>Data_Drop!C84</f>
        <v>Council Bluffs</v>
      </c>
      <c r="C81" s="95"/>
      <c r="D81" s="96">
        <f>Data_Drop!M84</f>
        <v>8157</v>
      </c>
      <c r="E81" s="96"/>
      <c r="F81" s="96">
        <f>Data_Drop!N84</f>
        <v>0</v>
      </c>
      <c r="G81" s="96"/>
      <c r="H81" s="96">
        <f>Data_Drop!O84</f>
        <v>8157</v>
      </c>
      <c r="I81" s="96"/>
      <c r="J81" s="96">
        <f>Data_Drop!X84</f>
        <v>0</v>
      </c>
      <c r="K81" s="96"/>
      <c r="L81" s="96">
        <f>Data_Drop!Y84</f>
        <v>0</v>
      </c>
      <c r="M81" s="96"/>
      <c r="N81" s="96">
        <f>Data_Drop!Z84</f>
        <v>0</v>
      </c>
      <c r="O81" s="96">
        <f>Data_Drop!AB84</f>
        <v>0</v>
      </c>
      <c r="P81" s="96">
        <f>Data_Drop!AA84</f>
        <v>943</v>
      </c>
      <c r="Q81" s="96"/>
      <c r="R81" s="96">
        <f>Data_Drop!AC84</f>
        <v>53113</v>
      </c>
      <c r="S81" s="97"/>
      <c r="T81" s="98">
        <f t="shared" si="1"/>
        <v>54056</v>
      </c>
    </row>
    <row r="82" spans="2:20" s="93" customFormat="1" ht="17.5" customHeight="1" x14ac:dyDescent="0.2">
      <c r="B82" s="94" t="str">
        <f>Data_Drop!C85</f>
        <v>Creston</v>
      </c>
      <c r="C82" s="95"/>
      <c r="D82" s="96">
        <f>Data_Drop!M85</f>
        <v>8128</v>
      </c>
      <c r="E82" s="96"/>
      <c r="F82" s="96">
        <f>Data_Drop!N85</f>
        <v>5</v>
      </c>
      <c r="G82" s="96"/>
      <c r="H82" s="96">
        <f>Data_Drop!O85</f>
        <v>8133</v>
      </c>
      <c r="I82" s="96"/>
      <c r="J82" s="96">
        <f>Data_Drop!X85</f>
        <v>6429</v>
      </c>
      <c r="K82" s="96"/>
      <c r="L82" s="96">
        <f>Data_Drop!Y85</f>
        <v>198</v>
      </c>
      <c r="M82" s="96"/>
      <c r="N82" s="96">
        <f>Data_Drop!Z85</f>
        <v>824</v>
      </c>
      <c r="O82" s="96">
        <f>Data_Drop!AB85</f>
        <v>7451</v>
      </c>
      <c r="P82" s="96">
        <f>Data_Drop!AA85</f>
        <v>170</v>
      </c>
      <c r="Q82" s="96"/>
      <c r="R82" s="96">
        <f>Data_Drop!AC85</f>
        <v>0</v>
      </c>
      <c r="S82" s="97"/>
      <c r="T82" s="98">
        <f t="shared" si="1"/>
        <v>7621</v>
      </c>
    </row>
    <row r="83" spans="2:20" s="93" customFormat="1" ht="17.5" customHeight="1" x14ac:dyDescent="0.2">
      <c r="B83" s="94" t="str">
        <f>Data_Drop!C86</f>
        <v>Dallas Center-Grimes</v>
      </c>
      <c r="C83" s="95"/>
      <c r="D83" s="96">
        <f>Data_Drop!M86</f>
        <v>8128</v>
      </c>
      <c r="E83" s="96"/>
      <c r="F83" s="96">
        <f>Data_Drop!N86</f>
        <v>5</v>
      </c>
      <c r="G83" s="96"/>
      <c r="H83" s="96">
        <f>Data_Drop!O86</f>
        <v>8133</v>
      </c>
      <c r="I83" s="96"/>
      <c r="J83" s="96">
        <f>Data_Drop!X86</f>
        <v>17024</v>
      </c>
      <c r="K83" s="96"/>
      <c r="L83" s="96">
        <f>Data_Drop!Y86</f>
        <v>396</v>
      </c>
      <c r="M83" s="96"/>
      <c r="N83" s="96">
        <f>Data_Drop!Z86</f>
        <v>2083</v>
      </c>
      <c r="O83" s="96">
        <f>Data_Drop!AB86</f>
        <v>19503</v>
      </c>
      <c r="P83" s="96">
        <f>Data_Drop!AA86</f>
        <v>395</v>
      </c>
      <c r="Q83" s="96"/>
      <c r="R83" s="96">
        <f>Data_Drop!AC86</f>
        <v>0</v>
      </c>
      <c r="S83" s="97"/>
      <c r="T83" s="98">
        <f t="shared" si="1"/>
        <v>19898</v>
      </c>
    </row>
    <row r="84" spans="2:20" s="93" customFormat="1" ht="17.5" customHeight="1" x14ac:dyDescent="0.2">
      <c r="B84" s="94" t="str">
        <f>Data_Drop!C87</f>
        <v>Danville</v>
      </c>
      <c r="C84" s="95"/>
      <c r="D84" s="96">
        <f>Data_Drop!M87</f>
        <v>8128</v>
      </c>
      <c r="E84" s="96"/>
      <c r="F84" s="96">
        <f>Data_Drop!N87</f>
        <v>5</v>
      </c>
      <c r="G84" s="96"/>
      <c r="H84" s="96">
        <f>Data_Drop!O87</f>
        <v>8133</v>
      </c>
      <c r="I84" s="96"/>
      <c r="J84" s="96">
        <f>Data_Drop!X87</f>
        <v>2098</v>
      </c>
      <c r="K84" s="96"/>
      <c r="L84" s="96">
        <f>Data_Drop!Y87</f>
        <v>90</v>
      </c>
      <c r="M84" s="96"/>
      <c r="N84" s="96">
        <f>Data_Drop!Z87</f>
        <v>179</v>
      </c>
      <c r="O84" s="96">
        <f>Data_Drop!AB87</f>
        <v>2367</v>
      </c>
      <c r="P84" s="96">
        <f>Data_Drop!AA87</f>
        <v>90</v>
      </c>
      <c r="Q84" s="96"/>
      <c r="R84" s="96">
        <f>Data_Drop!AC87</f>
        <v>0</v>
      </c>
      <c r="S84" s="97"/>
      <c r="T84" s="98">
        <f t="shared" si="1"/>
        <v>2457</v>
      </c>
    </row>
    <row r="85" spans="2:20" s="93" customFormat="1" ht="17.5" customHeight="1" x14ac:dyDescent="0.2">
      <c r="B85" s="94" t="str">
        <f>Data_Drop!C88</f>
        <v>Davenport</v>
      </c>
      <c r="C85" s="95"/>
      <c r="D85" s="96">
        <f>Data_Drop!M88</f>
        <v>8128</v>
      </c>
      <c r="E85" s="96"/>
      <c r="F85" s="96">
        <f>Data_Drop!N88</f>
        <v>5</v>
      </c>
      <c r="G85" s="96"/>
      <c r="H85" s="96">
        <f>Data_Drop!O88</f>
        <v>8133</v>
      </c>
      <c r="I85" s="96"/>
      <c r="J85" s="96">
        <f>Data_Drop!X88</f>
        <v>66853</v>
      </c>
      <c r="K85" s="96"/>
      <c r="L85" s="96">
        <f>Data_Drop!Y88</f>
        <v>1122</v>
      </c>
      <c r="M85" s="96"/>
      <c r="N85" s="96">
        <f>Data_Drop!Z88</f>
        <v>13360</v>
      </c>
      <c r="O85" s="96">
        <f>Data_Drop!AB88</f>
        <v>81335</v>
      </c>
      <c r="P85" s="96">
        <f>Data_Drop!AA88</f>
        <v>1710</v>
      </c>
      <c r="Q85" s="96"/>
      <c r="R85" s="96">
        <f>Data_Drop!AC88</f>
        <v>0</v>
      </c>
      <c r="S85" s="97"/>
      <c r="T85" s="98">
        <f t="shared" si="1"/>
        <v>83045</v>
      </c>
    </row>
    <row r="86" spans="2:20" s="93" customFormat="1" ht="17.5" customHeight="1" x14ac:dyDescent="0.2">
      <c r="B86" s="94" t="str">
        <f>Data_Drop!C89</f>
        <v>Davis County</v>
      </c>
      <c r="C86" s="95"/>
      <c r="D86" s="96">
        <f>Data_Drop!M89</f>
        <v>8128</v>
      </c>
      <c r="E86" s="96"/>
      <c r="F86" s="96">
        <f>Data_Drop!N89</f>
        <v>5</v>
      </c>
      <c r="G86" s="96"/>
      <c r="H86" s="96">
        <f>Data_Drop!O89</f>
        <v>8133</v>
      </c>
      <c r="I86" s="96"/>
      <c r="J86" s="96">
        <f>Data_Drop!X89</f>
        <v>5154</v>
      </c>
      <c r="K86" s="96"/>
      <c r="L86" s="96">
        <f>Data_Drop!Y89</f>
        <v>267</v>
      </c>
      <c r="M86" s="96"/>
      <c r="N86" s="96">
        <f>Data_Drop!Z89</f>
        <v>853</v>
      </c>
      <c r="O86" s="96">
        <f>Data_Drop!AB89</f>
        <v>6274</v>
      </c>
      <c r="P86" s="96">
        <f>Data_Drop!AA89</f>
        <v>165</v>
      </c>
      <c r="Q86" s="96"/>
      <c r="R86" s="96">
        <f>Data_Drop!AC89</f>
        <v>0</v>
      </c>
      <c r="S86" s="97"/>
      <c r="T86" s="98">
        <f t="shared" si="1"/>
        <v>6439</v>
      </c>
    </row>
    <row r="87" spans="2:20" s="93" customFormat="1" ht="17.5" customHeight="1" x14ac:dyDescent="0.2">
      <c r="B87" s="94" t="str">
        <f>Data_Drop!C90</f>
        <v>Decorah</v>
      </c>
      <c r="C87" s="95"/>
      <c r="D87" s="96">
        <f>Data_Drop!M90</f>
        <v>8128</v>
      </c>
      <c r="E87" s="96"/>
      <c r="F87" s="96">
        <f>Data_Drop!N90</f>
        <v>5</v>
      </c>
      <c r="G87" s="96"/>
      <c r="H87" s="96">
        <f>Data_Drop!O90</f>
        <v>8133</v>
      </c>
      <c r="I87" s="96"/>
      <c r="J87" s="96">
        <f>Data_Drop!X90</f>
        <v>7140</v>
      </c>
      <c r="K87" s="96"/>
      <c r="L87" s="96">
        <f>Data_Drop!Y90</f>
        <v>158</v>
      </c>
      <c r="M87" s="96"/>
      <c r="N87" s="96">
        <f>Data_Drop!Z90</f>
        <v>888</v>
      </c>
      <c r="O87" s="96">
        <f>Data_Drop!AB90</f>
        <v>8186</v>
      </c>
      <c r="P87" s="96">
        <f>Data_Drop!AA90</f>
        <v>245</v>
      </c>
      <c r="Q87" s="96"/>
      <c r="R87" s="96">
        <f>Data_Drop!AC90</f>
        <v>0</v>
      </c>
      <c r="S87" s="97"/>
      <c r="T87" s="98">
        <f t="shared" si="1"/>
        <v>8431</v>
      </c>
    </row>
    <row r="88" spans="2:20" s="93" customFormat="1" ht="17.5" customHeight="1" x14ac:dyDescent="0.2">
      <c r="B88" s="94" t="str">
        <f>Data_Drop!C91</f>
        <v>Delwood</v>
      </c>
      <c r="C88" s="95"/>
      <c r="D88" s="96">
        <f>Data_Drop!M91</f>
        <v>8263</v>
      </c>
      <c r="E88" s="96"/>
      <c r="F88" s="96">
        <f>Data_Drop!N91</f>
        <v>0</v>
      </c>
      <c r="G88" s="96"/>
      <c r="H88" s="96">
        <f>Data_Drop!O91</f>
        <v>8263</v>
      </c>
      <c r="I88" s="96"/>
      <c r="J88" s="96">
        <f>Data_Drop!X91</f>
        <v>0</v>
      </c>
      <c r="K88" s="96"/>
      <c r="L88" s="96">
        <f>Data_Drop!Y91</f>
        <v>0</v>
      </c>
      <c r="M88" s="96"/>
      <c r="N88" s="96">
        <f>Data_Drop!Z91</f>
        <v>0</v>
      </c>
      <c r="O88" s="96">
        <f>Data_Drop!AB91</f>
        <v>0</v>
      </c>
      <c r="P88" s="96">
        <f>Data_Drop!AA91</f>
        <v>48</v>
      </c>
      <c r="Q88" s="96"/>
      <c r="R88" s="96">
        <f>Data_Drop!AC91</f>
        <v>1172</v>
      </c>
      <c r="S88" s="97"/>
      <c r="T88" s="98">
        <f t="shared" si="1"/>
        <v>1220</v>
      </c>
    </row>
    <row r="89" spans="2:20" s="93" customFormat="1" ht="17.5" customHeight="1" x14ac:dyDescent="0.2">
      <c r="B89" s="94" t="str">
        <f>Data_Drop!C92</f>
        <v>Denison</v>
      </c>
      <c r="C89" s="95"/>
      <c r="D89" s="96">
        <f>Data_Drop!M92</f>
        <v>8128</v>
      </c>
      <c r="E89" s="96"/>
      <c r="F89" s="96">
        <f>Data_Drop!N92</f>
        <v>5</v>
      </c>
      <c r="G89" s="96"/>
      <c r="H89" s="96">
        <f>Data_Drop!O92</f>
        <v>8133</v>
      </c>
      <c r="I89" s="96"/>
      <c r="J89" s="96">
        <f>Data_Drop!X92</f>
        <v>9732</v>
      </c>
      <c r="K89" s="96"/>
      <c r="L89" s="96">
        <f>Data_Drop!Y92</f>
        <v>859</v>
      </c>
      <c r="M89" s="96"/>
      <c r="N89" s="96">
        <f>Data_Drop!Z92</f>
        <v>1556</v>
      </c>
      <c r="O89" s="96">
        <f>Data_Drop!AB92</f>
        <v>12147</v>
      </c>
      <c r="P89" s="96">
        <f>Data_Drop!AA92</f>
        <v>243</v>
      </c>
      <c r="Q89" s="96"/>
      <c r="R89" s="96">
        <f>Data_Drop!AC92</f>
        <v>0</v>
      </c>
      <c r="S89" s="97"/>
      <c r="T89" s="98">
        <f t="shared" si="1"/>
        <v>12390</v>
      </c>
    </row>
    <row r="90" spans="2:20" s="93" customFormat="1" ht="17.5" customHeight="1" x14ac:dyDescent="0.2">
      <c r="B90" s="94" t="str">
        <f>Data_Drop!C93</f>
        <v>Denver</v>
      </c>
      <c r="C90" s="95"/>
      <c r="D90" s="96">
        <f>Data_Drop!M93</f>
        <v>8128</v>
      </c>
      <c r="E90" s="96"/>
      <c r="F90" s="96">
        <f>Data_Drop!N93</f>
        <v>5</v>
      </c>
      <c r="G90" s="96"/>
      <c r="H90" s="96">
        <f>Data_Drop!O93</f>
        <v>8133</v>
      </c>
      <c r="I90" s="96"/>
      <c r="J90" s="96">
        <f>Data_Drop!X93</f>
        <v>4333</v>
      </c>
      <c r="K90" s="96"/>
      <c r="L90" s="96">
        <f>Data_Drop!Y93</f>
        <v>89</v>
      </c>
      <c r="M90" s="96"/>
      <c r="N90" s="96">
        <f>Data_Drop!Z93</f>
        <v>353</v>
      </c>
      <c r="O90" s="96">
        <f>Data_Drop!AB93</f>
        <v>4775</v>
      </c>
      <c r="P90" s="96">
        <f>Data_Drop!AA93</f>
        <v>123</v>
      </c>
      <c r="Q90" s="96"/>
      <c r="R90" s="96">
        <f>Data_Drop!AC93</f>
        <v>0</v>
      </c>
      <c r="S90" s="97"/>
      <c r="T90" s="98">
        <f t="shared" si="1"/>
        <v>4898</v>
      </c>
    </row>
    <row r="91" spans="2:20" s="93" customFormat="1" ht="17.5" customHeight="1" x14ac:dyDescent="0.2">
      <c r="B91" s="94" t="str">
        <f>Data_Drop!C94</f>
        <v>Des Moines</v>
      </c>
      <c r="C91" s="95"/>
      <c r="D91" s="96">
        <f>Data_Drop!M94</f>
        <v>8156</v>
      </c>
      <c r="E91" s="96"/>
      <c r="F91" s="96">
        <f>Data_Drop!N94</f>
        <v>0</v>
      </c>
      <c r="G91" s="96"/>
      <c r="H91" s="96">
        <f>Data_Drop!O94</f>
        <v>8156</v>
      </c>
      <c r="I91" s="96"/>
      <c r="J91" s="96">
        <f>Data_Drop!X94</f>
        <v>0</v>
      </c>
      <c r="K91" s="96"/>
      <c r="L91" s="96">
        <f>Data_Drop!Y94</f>
        <v>0</v>
      </c>
      <c r="M91" s="96"/>
      <c r="N91" s="96">
        <f>Data_Drop!Z94</f>
        <v>0</v>
      </c>
      <c r="O91" s="96">
        <f>Data_Drop!AB94</f>
        <v>0</v>
      </c>
      <c r="P91" s="96">
        <f>Data_Drop!AA94</f>
        <v>3205</v>
      </c>
      <c r="Q91" s="96"/>
      <c r="R91" s="96">
        <f>Data_Drop!AC94</f>
        <v>187804</v>
      </c>
      <c r="S91" s="97"/>
      <c r="T91" s="98">
        <f t="shared" si="1"/>
        <v>191009</v>
      </c>
    </row>
    <row r="92" spans="2:20" s="93" customFormat="1" ht="17.5" customHeight="1" x14ac:dyDescent="0.2">
      <c r="B92" s="94" t="str">
        <f>Data_Drop!C95</f>
        <v>Diagonal</v>
      </c>
      <c r="C92" s="95"/>
      <c r="D92" s="96">
        <f>Data_Drop!M95</f>
        <v>8128</v>
      </c>
      <c r="E92" s="96"/>
      <c r="F92" s="96">
        <f>Data_Drop!N95</f>
        <v>5</v>
      </c>
      <c r="G92" s="96"/>
      <c r="H92" s="96">
        <f>Data_Drop!O95</f>
        <v>8133</v>
      </c>
      <c r="I92" s="96"/>
      <c r="J92" s="96">
        <f>Data_Drop!X95</f>
        <v>485</v>
      </c>
      <c r="K92" s="96"/>
      <c r="L92" s="96">
        <f>Data_Drop!Y95</f>
        <v>129</v>
      </c>
      <c r="M92" s="96"/>
      <c r="N92" s="96">
        <f>Data_Drop!Z95</f>
        <v>84</v>
      </c>
      <c r="O92" s="96">
        <f>Data_Drop!AB95</f>
        <v>698</v>
      </c>
      <c r="P92" s="96">
        <f>Data_Drop!AA95</f>
        <v>18</v>
      </c>
      <c r="Q92" s="96"/>
      <c r="R92" s="96">
        <f>Data_Drop!AC95</f>
        <v>0</v>
      </c>
      <c r="S92" s="97"/>
      <c r="T92" s="98">
        <f t="shared" si="1"/>
        <v>716</v>
      </c>
    </row>
    <row r="93" spans="2:20" s="93" customFormat="1" ht="17.5" customHeight="1" x14ac:dyDescent="0.2">
      <c r="B93" s="94" t="str">
        <f>Data_Drop!C96</f>
        <v>Dike-New Hartford</v>
      </c>
      <c r="C93" s="95"/>
      <c r="D93" s="96">
        <f>Data_Drop!M96</f>
        <v>8128</v>
      </c>
      <c r="E93" s="96"/>
      <c r="F93" s="96">
        <f>Data_Drop!N96</f>
        <v>5</v>
      </c>
      <c r="G93" s="96"/>
      <c r="H93" s="96">
        <f>Data_Drop!O96</f>
        <v>8133</v>
      </c>
      <c r="I93" s="96"/>
      <c r="J93" s="96">
        <f>Data_Drop!X96</f>
        <v>4161</v>
      </c>
      <c r="K93" s="96"/>
      <c r="L93" s="96">
        <f>Data_Drop!Y96</f>
        <v>174</v>
      </c>
      <c r="M93" s="96"/>
      <c r="N93" s="96">
        <f>Data_Drop!Z96</f>
        <v>547</v>
      </c>
      <c r="O93" s="96">
        <f>Data_Drop!AB96</f>
        <v>4882</v>
      </c>
      <c r="P93" s="96">
        <f>Data_Drop!AA96</f>
        <v>113</v>
      </c>
      <c r="Q93" s="96"/>
      <c r="R93" s="96">
        <f>Data_Drop!AC96</f>
        <v>0</v>
      </c>
      <c r="S93" s="97"/>
      <c r="T93" s="98">
        <f t="shared" si="1"/>
        <v>4995</v>
      </c>
    </row>
    <row r="94" spans="2:20" s="93" customFormat="1" ht="17.5" customHeight="1" x14ac:dyDescent="0.2">
      <c r="B94" s="94" t="str">
        <f>Data_Drop!C97</f>
        <v>Dubuque</v>
      </c>
      <c r="C94" s="95"/>
      <c r="D94" s="96">
        <f>Data_Drop!M97</f>
        <v>8128</v>
      </c>
      <c r="E94" s="96"/>
      <c r="F94" s="96">
        <f>Data_Drop!N97</f>
        <v>5</v>
      </c>
      <c r="G94" s="96"/>
      <c r="H94" s="96">
        <f>Data_Drop!O97</f>
        <v>8133</v>
      </c>
      <c r="I94" s="96"/>
      <c r="J94" s="96">
        <f>Data_Drop!X97</f>
        <v>48329</v>
      </c>
      <c r="K94" s="96"/>
      <c r="L94" s="96">
        <f>Data_Drop!Y97</f>
        <v>1070</v>
      </c>
      <c r="M94" s="96"/>
      <c r="N94" s="96">
        <f>Data_Drop!Z97</f>
        <v>9248</v>
      </c>
      <c r="O94" s="96">
        <f>Data_Drop!AB97</f>
        <v>58647</v>
      </c>
      <c r="P94" s="96">
        <f>Data_Drop!AA97</f>
        <v>1538</v>
      </c>
      <c r="Q94" s="96"/>
      <c r="R94" s="96">
        <f>Data_Drop!AC97</f>
        <v>0</v>
      </c>
      <c r="S94" s="97"/>
      <c r="T94" s="98">
        <f t="shared" si="1"/>
        <v>60185</v>
      </c>
    </row>
    <row r="95" spans="2:20" s="93" customFormat="1" ht="17.5" customHeight="1" x14ac:dyDescent="0.2">
      <c r="B95" s="94" t="str">
        <f>Data_Drop!C98</f>
        <v>Dunkerton</v>
      </c>
      <c r="C95" s="95"/>
      <c r="D95" s="96">
        <f>Data_Drop!M98</f>
        <v>8128</v>
      </c>
      <c r="E95" s="96"/>
      <c r="F95" s="96">
        <f>Data_Drop!N98</f>
        <v>5</v>
      </c>
      <c r="G95" s="96"/>
      <c r="H95" s="96">
        <f>Data_Drop!O98</f>
        <v>8133</v>
      </c>
      <c r="I95" s="96"/>
      <c r="J95" s="96">
        <f>Data_Drop!X98</f>
        <v>1657</v>
      </c>
      <c r="K95" s="96"/>
      <c r="L95" s="96">
        <f>Data_Drop!Y98</f>
        <v>111</v>
      </c>
      <c r="M95" s="96"/>
      <c r="N95" s="96">
        <f>Data_Drop!Z98</f>
        <v>243</v>
      </c>
      <c r="O95" s="96">
        <f>Data_Drop!AB98</f>
        <v>2011</v>
      </c>
      <c r="P95" s="96">
        <f>Data_Drop!AA98</f>
        <v>48</v>
      </c>
      <c r="Q95" s="96"/>
      <c r="R95" s="96">
        <f>Data_Drop!AC98</f>
        <v>0</v>
      </c>
      <c r="S95" s="97"/>
      <c r="T95" s="98">
        <f t="shared" si="1"/>
        <v>2059</v>
      </c>
    </row>
    <row r="96" spans="2:20" s="93" customFormat="1" ht="17.5" customHeight="1" x14ac:dyDescent="0.2">
      <c r="B96" s="94" t="str">
        <f>Data_Drop!C99</f>
        <v>Boyer Valley</v>
      </c>
      <c r="C96" s="95"/>
      <c r="D96" s="96">
        <f>Data_Drop!M99</f>
        <v>8128</v>
      </c>
      <c r="E96" s="96"/>
      <c r="F96" s="96">
        <f>Data_Drop!N99</f>
        <v>5</v>
      </c>
      <c r="G96" s="96"/>
      <c r="H96" s="96">
        <f>Data_Drop!O99</f>
        <v>8133</v>
      </c>
      <c r="I96" s="96"/>
      <c r="J96" s="96">
        <f>Data_Drop!X99</f>
        <v>1977</v>
      </c>
      <c r="K96" s="96"/>
      <c r="L96" s="96">
        <f>Data_Drop!Y99</f>
        <v>145</v>
      </c>
      <c r="M96" s="96"/>
      <c r="N96" s="96">
        <f>Data_Drop!Z99</f>
        <v>219</v>
      </c>
      <c r="O96" s="96">
        <f>Data_Drop!AB99</f>
        <v>2341</v>
      </c>
      <c r="P96" s="96">
        <f>Data_Drop!AA99</f>
        <v>53</v>
      </c>
      <c r="Q96" s="96"/>
      <c r="R96" s="96">
        <f>Data_Drop!AC99</f>
        <v>0</v>
      </c>
      <c r="S96" s="97"/>
      <c r="T96" s="98">
        <f t="shared" si="1"/>
        <v>2394</v>
      </c>
    </row>
    <row r="97" spans="2:20" s="93" customFormat="1" ht="17.5" customHeight="1" x14ac:dyDescent="0.2">
      <c r="B97" s="94" t="str">
        <f>Data_Drop!C100</f>
        <v>Durant</v>
      </c>
      <c r="C97" s="95"/>
      <c r="D97" s="96">
        <f>Data_Drop!M100</f>
        <v>8134</v>
      </c>
      <c r="E97" s="96"/>
      <c r="F97" s="96">
        <f>Data_Drop!N100</f>
        <v>0</v>
      </c>
      <c r="G97" s="96"/>
      <c r="H97" s="96">
        <f>Data_Drop!O100</f>
        <v>8134</v>
      </c>
      <c r="I97" s="96"/>
      <c r="J97" s="96">
        <f>Data_Drop!X100</f>
        <v>0</v>
      </c>
      <c r="K97" s="96"/>
      <c r="L97" s="96">
        <f>Data_Drop!Y100</f>
        <v>0</v>
      </c>
      <c r="M97" s="96"/>
      <c r="N97" s="96">
        <f>Data_Drop!Z100</f>
        <v>0</v>
      </c>
      <c r="O97" s="96">
        <f>Data_Drop!AB100</f>
        <v>0</v>
      </c>
      <c r="P97" s="96">
        <f>Data_Drop!AA100</f>
        <v>65</v>
      </c>
      <c r="Q97" s="96"/>
      <c r="R97" s="96">
        <f>Data_Drop!AC100</f>
        <v>2630</v>
      </c>
      <c r="S97" s="97"/>
      <c r="T97" s="98">
        <f t="shared" si="1"/>
        <v>2695</v>
      </c>
    </row>
    <row r="98" spans="2:20" s="93" customFormat="1" ht="17.5" customHeight="1" x14ac:dyDescent="0.2">
      <c r="B98" s="94" t="str">
        <f>Data_Drop!C101</f>
        <v>Union</v>
      </c>
      <c r="C98" s="95"/>
      <c r="D98" s="96">
        <f>Data_Drop!M101</f>
        <v>8170</v>
      </c>
      <c r="E98" s="96"/>
      <c r="F98" s="96">
        <f>Data_Drop!N101</f>
        <v>0</v>
      </c>
      <c r="G98" s="96"/>
      <c r="H98" s="96">
        <f>Data_Drop!O101</f>
        <v>8170</v>
      </c>
      <c r="I98" s="96"/>
      <c r="J98" s="96">
        <f>Data_Drop!X101</f>
        <v>0</v>
      </c>
      <c r="K98" s="96"/>
      <c r="L98" s="96">
        <f>Data_Drop!Y101</f>
        <v>0</v>
      </c>
      <c r="M98" s="96"/>
      <c r="N98" s="96">
        <f>Data_Drop!Z101</f>
        <v>0</v>
      </c>
      <c r="O98" s="96">
        <f>Data_Drop!AB101</f>
        <v>0</v>
      </c>
      <c r="P98" s="96">
        <f>Data_Drop!AA101</f>
        <v>105</v>
      </c>
      <c r="Q98" s="96"/>
      <c r="R98" s="96">
        <f>Data_Drop!AC101</f>
        <v>5396</v>
      </c>
      <c r="S98" s="97"/>
      <c r="T98" s="98">
        <f t="shared" si="1"/>
        <v>5501</v>
      </c>
    </row>
    <row r="99" spans="2:20" s="93" customFormat="1" ht="17.5" customHeight="1" x14ac:dyDescent="0.2">
      <c r="B99" s="94" t="str">
        <f>Data_Drop!C102</f>
        <v>Eagle Grove</v>
      </c>
      <c r="C99" s="95"/>
      <c r="D99" s="96">
        <f>Data_Drop!M102</f>
        <v>8206</v>
      </c>
      <c r="E99" s="96"/>
      <c r="F99" s="96">
        <f>Data_Drop!N102</f>
        <v>0</v>
      </c>
      <c r="G99" s="96"/>
      <c r="H99" s="96">
        <f>Data_Drop!O102</f>
        <v>8206</v>
      </c>
      <c r="I99" s="96"/>
      <c r="J99" s="96">
        <f>Data_Drop!X102</f>
        <v>0</v>
      </c>
      <c r="K99" s="96"/>
      <c r="L99" s="96">
        <f>Data_Drop!Y102</f>
        <v>0</v>
      </c>
      <c r="M99" s="96"/>
      <c r="N99" s="96">
        <f>Data_Drop!Z102</f>
        <v>0</v>
      </c>
      <c r="O99" s="96">
        <f>Data_Drop!AB102</f>
        <v>0</v>
      </c>
      <c r="P99" s="96">
        <f>Data_Drop!AA102</f>
        <v>108</v>
      </c>
      <c r="Q99" s="96"/>
      <c r="R99" s="96">
        <f>Data_Drop!AC102</f>
        <v>5528</v>
      </c>
      <c r="S99" s="97"/>
      <c r="T99" s="98">
        <f t="shared" si="1"/>
        <v>5636</v>
      </c>
    </row>
    <row r="100" spans="2:20" s="93" customFormat="1" ht="17.5" customHeight="1" x14ac:dyDescent="0.2">
      <c r="B100" s="94" t="str">
        <f>Data_Drop!C103</f>
        <v>Earlham</v>
      </c>
      <c r="C100" s="95"/>
      <c r="D100" s="96">
        <f>Data_Drop!M103</f>
        <v>8128</v>
      </c>
      <c r="E100" s="96"/>
      <c r="F100" s="96">
        <f>Data_Drop!N103</f>
        <v>5</v>
      </c>
      <c r="G100" s="96"/>
      <c r="H100" s="96">
        <f>Data_Drop!O103</f>
        <v>8133</v>
      </c>
      <c r="I100" s="96"/>
      <c r="J100" s="96">
        <f>Data_Drop!X103</f>
        <v>2867</v>
      </c>
      <c r="K100" s="96"/>
      <c r="L100" s="96">
        <f>Data_Drop!Y103</f>
        <v>114</v>
      </c>
      <c r="M100" s="96"/>
      <c r="N100" s="96">
        <f>Data_Drop!Z103</f>
        <v>245</v>
      </c>
      <c r="O100" s="96">
        <f>Data_Drop!AB103</f>
        <v>3226</v>
      </c>
      <c r="P100" s="96">
        <f>Data_Drop!AA103</f>
        <v>80</v>
      </c>
      <c r="Q100" s="96"/>
      <c r="R100" s="96">
        <f>Data_Drop!AC103</f>
        <v>0</v>
      </c>
      <c r="S100" s="97"/>
      <c r="T100" s="98">
        <f t="shared" si="1"/>
        <v>3306</v>
      </c>
    </row>
    <row r="101" spans="2:20" s="93" customFormat="1" ht="17.5" customHeight="1" x14ac:dyDescent="0.2">
      <c r="B101" s="94" t="str">
        <f>Data_Drop!C104</f>
        <v>East Buchanan</v>
      </c>
      <c r="C101" s="95"/>
      <c r="D101" s="96">
        <f>Data_Drop!M104</f>
        <v>8128</v>
      </c>
      <c r="E101" s="96"/>
      <c r="F101" s="96">
        <f>Data_Drop!N104</f>
        <v>5</v>
      </c>
      <c r="G101" s="96"/>
      <c r="H101" s="96">
        <f>Data_Drop!O104</f>
        <v>8133</v>
      </c>
      <c r="I101" s="96"/>
      <c r="J101" s="96">
        <f>Data_Drop!X104</f>
        <v>2425</v>
      </c>
      <c r="K101" s="96"/>
      <c r="L101" s="96">
        <f>Data_Drop!Y104</f>
        <v>157</v>
      </c>
      <c r="M101" s="96"/>
      <c r="N101" s="96">
        <f>Data_Drop!Z104</f>
        <v>298</v>
      </c>
      <c r="O101" s="96">
        <f>Data_Drop!AB104</f>
        <v>2880</v>
      </c>
      <c r="P101" s="96">
        <f>Data_Drop!AA104</f>
        <v>73</v>
      </c>
      <c r="Q101" s="96"/>
      <c r="R101" s="96">
        <f>Data_Drop!AC104</f>
        <v>0</v>
      </c>
      <c r="S101" s="97"/>
      <c r="T101" s="98">
        <f t="shared" si="1"/>
        <v>2953</v>
      </c>
    </row>
    <row r="102" spans="2:20" s="93" customFormat="1" ht="17.5" customHeight="1" x14ac:dyDescent="0.2">
      <c r="B102" s="94" t="str">
        <f>Data_Drop!C105</f>
        <v>Easton Valley</v>
      </c>
      <c r="C102" s="95"/>
      <c r="D102" s="96">
        <f>Data_Drop!M105</f>
        <v>8128</v>
      </c>
      <c r="E102" s="96"/>
      <c r="F102" s="96">
        <f>Data_Drop!N105</f>
        <v>5</v>
      </c>
      <c r="G102" s="96"/>
      <c r="H102" s="96">
        <f>Data_Drop!O105</f>
        <v>8133</v>
      </c>
      <c r="I102" s="96"/>
      <c r="J102" s="96">
        <f>Data_Drop!X105</f>
        <v>2596</v>
      </c>
      <c r="K102" s="96"/>
      <c r="L102" s="96">
        <f>Data_Drop!Y105</f>
        <v>158</v>
      </c>
      <c r="M102" s="96"/>
      <c r="N102" s="96">
        <f>Data_Drop!Z105</f>
        <v>349</v>
      </c>
      <c r="O102" s="96">
        <f>Data_Drop!AB105</f>
        <v>3103</v>
      </c>
      <c r="P102" s="96">
        <f>Data_Drop!AA105</f>
        <v>63</v>
      </c>
      <c r="Q102" s="96"/>
      <c r="R102" s="96">
        <f>Data_Drop!AC105</f>
        <v>0</v>
      </c>
      <c r="S102" s="97"/>
      <c r="T102" s="98">
        <f t="shared" si="1"/>
        <v>3166</v>
      </c>
    </row>
    <row r="103" spans="2:20" s="93" customFormat="1" ht="17.5" customHeight="1" x14ac:dyDescent="0.2">
      <c r="B103" s="94" t="str">
        <f>Data_Drop!C106</f>
        <v>East Union</v>
      </c>
      <c r="C103" s="95"/>
      <c r="D103" s="96">
        <f>Data_Drop!M106</f>
        <v>8128</v>
      </c>
      <c r="E103" s="96"/>
      <c r="F103" s="96">
        <f>Data_Drop!N106</f>
        <v>5</v>
      </c>
      <c r="G103" s="96"/>
      <c r="H103" s="96">
        <f>Data_Drop!O106</f>
        <v>8133</v>
      </c>
      <c r="I103" s="96"/>
      <c r="J103" s="96">
        <f>Data_Drop!X106</f>
        <v>2224</v>
      </c>
      <c r="K103" s="96"/>
      <c r="L103" s="96">
        <f>Data_Drop!Y106</f>
        <v>160</v>
      </c>
      <c r="M103" s="96"/>
      <c r="N103" s="96">
        <f>Data_Drop!Z106</f>
        <v>352</v>
      </c>
      <c r="O103" s="96">
        <f>Data_Drop!AB106</f>
        <v>2736</v>
      </c>
      <c r="P103" s="96">
        <f>Data_Drop!AA106</f>
        <v>43</v>
      </c>
      <c r="Q103" s="96"/>
      <c r="R103" s="96">
        <f>Data_Drop!AC106</f>
        <v>0</v>
      </c>
      <c r="S103" s="97"/>
      <c r="T103" s="98">
        <f t="shared" si="1"/>
        <v>2779</v>
      </c>
    </row>
    <row r="104" spans="2:20" s="93" customFormat="1" ht="17.5" customHeight="1" x14ac:dyDescent="0.2">
      <c r="B104" s="94" t="str">
        <f>Data_Drop!C107</f>
        <v>Eastern Allamakee</v>
      </c>
      <c r="C104" s="95"/>
      <c r="D104" s="96">
        <f>Data_Drop!M107</f>
        <v>8128</v>
      </c>
      <c r="E104" s="96"/>
      <c r="F104" s="96">
        <f>Data_Drop!N107</f>
        <v>5</v>
      </c>
      <c r="G104" s="96"/>
      <c r="H104" s="96">
        <f>Data_Drop!O107</f>
        <v>8133</v>
      </c>
      <c r="I104" s="96"/>
      <c r="J104" s="96">
        <f>Data_Drop!X107</f>
        <v>1525</v>
      </c>
      <c r="K104" s="96"/>
      <c r="L104" s="96">
        <f>Data_Drop!Y107</f>
        <v>141</v>
      </c>
      <c r="M104" s="96"/>
      <c r="N104" s="96">
        <f>Data_Drop!Z107</f>
        <v>189</v>
      </c>
      <c r="O104" s="96">
        <f>Data_Drop!AB107</f>
        <v>1855</v>
      </c>
      <c r="P104" s="96">
        <f>Data_Drop!AA107</f>
        <v>55</v>
      </c>
      <c r="Q104" s="96"/>
      <c r="R104" s="96">
        <f>Data_Drop!AC107</f>
        <v>0</v>
      </c>
      <c r="S104" s="97"/>
      <c r="T104" s="98">
        <f t="shared" si="1"/>
        <v>1910</v>
      </c>
    </row>
    <row r="105" spans="2:20" s="93" customFormat="1" ht="17.5" customHeight="1" x14ac:dyDescent="0.2">
      <c r="B105" s="94" t="str">
        <f>Data_Drop!C108</f>
        <v>River Valley</v>
      </c>
      <c r="C105" s="95"/>
      <c r="D105" s="96">
        <f>Data_Drop!M108</f>
        <v>8128</v>
      </c>
      <c r="E105" s="96"/>
      <c r="F105" s="96">
        <f>Data_Drop!N108</f>
        <v>5</v>
      </c>
      <c r="G105" s="96"/>
      <c r="H105" s="96">
        <f>Data_Drop!O108</f>
        <v>8133</v>
      </c>
      <c r="I105" s="96"/>
      <c r="J105" s="96">
        <f>Data_Drop!X108</f>
        <v>1675</v>
      </c>
      <c r="K105" s="96"/>
      <c r="L105" s="96">
        <f>Data_Drop!Y108</f>
        <v>141</v>
      </c>
      <c r="M105" s="96"/>
      <c r="N105" s="96">
        <f>Data_Drop!Z108</f>
        <v>299</v>
      </c>
      <c r="O105" s="96">
        <f>Data_Drop!AB108</f>
        <v>2115</v>
      </c>
      <c r="P105" s="96">
        <f>Data_Drop!AA108</f>
        <v>38</v>
      </c>
      <c r="Q105" s="96"/>
      <c r="R105" s="96">
        <f>Data_Drop!AC108</f>
        <v>0</v>
      </c>
      <c r="S105" s="97"/>
      <c r="T105" s="98">
        <f t="shared" si="1"/>
        <v>2153</v>
      </c>
    </row>
    <row r="106" spans="2:20" s="93" customFormat="1" ht="17.5" customHeight="1" x14ac:dyDescent="0.2">
      <c r="B106" s="94" t="str">
        <f>Data_Drop!C109</f>
        <v>Edgewood-Colesburg</v>
      </c>
      <c r="C106" s="95"/>
      <c r="D106" s="96">
        <f>Data_Drop!M109</f>
        <v>8128</v>
      </c>
      <c r="E106" s="96"/>
      <c r="F106" s="96">
        <f>Data_Drop!N109</f>
        <v>5</v>
      </c>
      <c r="G106" s="96"/>
      <c r="H106" s="96">
        <f>Data_Drop!O109</f>
        <v>8133</v>
      </c>
      <c r="I106" s="96"/>
      <c r="J106" s="96">
        <f>Data_Drop!X109</f>
        <v>1910</v>
      </c>
      <c r="K106" s="96"/>
      <c r="L106" s="96">
        <f>Data_Drop!Y109</f>
        <v>144</v>
      </c>
      <c r="M106" s="96"/>
      <c r="N106" s="96">
        <f>Data_Drop!Z109</f>
        <v>147</v>
      </c>
      <c r="O106" s="96">
        <f>Data_Drop!AB109</f>
        <v>2201</v>
      </c>
      <c r="P106" s="96">
        <f>Data_Drop!AA109</f>
        <v>73</v>
      </c>
      <c r="Q106" s="96"/>
      <c r="R106" s="96">
        <f>Data_Drop!AC109</f>
        <v>0</v>
      </c>
      <c r="S106" s="97"/>
      <c r="T106" s="98">
        <f t="shared" si="1"/>
        <v>2274</v>
      </c>
    </row>
    <row r="107" spans="2:20" s="93" customFormat="1" ht="17.5" customHeight="1" x14ac:dyDescent="0.2">
      <c r="B107" s="94" t="str">
        <f>Data_Drop!C110</f>
        <v>Eldora-New Providence</v>
      </c>
      <c r="C107" s="95"/>
      <c r="D107" s="96">
        <f>Data_Drop!M110</f>
        <v>8128</v>
      </c>
      <c r="E107" s="96"/>
      <c r="F107" s="96">
        <f>Data_Drop!N110</f>
        <v>5</v>
      </c>
      <c r="G107" s="96"/>
      <c r="H107" s="96">
        <f>Data_Drop!O110</f>
        <v>8133</v>
      </c>
      <c r="I107" s="96"/>
      <c r="J107" s="96">
        <f>Data_Drop!X110</f>
        <v>2579</v>
      </c>
      <c r="K107" s="96"/>
      <c r="L107" s="96">
        <f>Data_Drop!Y110</f>
        <v>158</v>
      </c>
      <c r="M107" s="96"/>
      <c r="N107" s="96">
        <f>Data_Drop!Z110</f>
        <v>413</v>
      </c>
      <c r="O107" s="96">
        <f>Data_Drop!AB110</f>
        <v>3150</v>
      </c>
      <c r="P107" s="96">
        <f>Data_Drop!AA110</f>
        <v>63</v>
      </c>
      <c r="Q107" s="96"/>
      <c r="R107" s="96">
        <f>Data_Drop!AC110</f>
        <v>0</v>
      </c>
      <c r="S107" s="97"/>
      <c r="T107" s="98">
        <f t="shared" si="1"/>
        <v>3213</v>
      </c>
    </row>
    <row r="108" spans="2:20" s="93" customFormat="1" ht="17.5" customHeight="1" x14ac:dyDescent="0.2">
      <c r="B108" s="94" t="str">
        <f>Data_Drop!C111</f>
        <v>Emmetsburg</v>
      </c>
      <c r="C108" s="95"/>
      <c r="D108" s="96">
        <f>Data_Drop!M111</f>
        <v>8211</v>
      </c>
      <c r="E108" s="96"/>
      <c r="F108" s="96">
        <f>Data_Drop!N111</f>
        <v>0</v>
      </c>
      <c r="G108" s="96"/>
      <c r="H108" s="96">
        <f>Data_Drop!O111</f>
        <v>8211</v>
      </c>
      <c r="I108" s="96"/>
      <c r="J108" s="96">
        <f>Data_Drop!X111</f>
        <v>0</v>
      </c>
      <c r="K108" s="96"/>
      <c r="L108" s="96">
        <f>Data_Drop!Y111</f>
        <v>0</v>
      </c>
      <c r="M108" s="96"/>
      <c r="N108" s="96">
        <f>Data_Drop!Z111</f>
        <v>0</v>
      </c>
      <c r="O108" s="96">
        <f>Data_Drop!AB111</f>
        <v>0</v>
      </c>
      <c r="P108" s="96">
        <f>Data_Drop!AA111</f>
        <v>128</v>
      </c>
      <c r="Q108" s="96"/>
      <c r="R108" s="96">
        <f>Data_Drop!AC111</f>
        <v>3432</v>
      </c>
      <c r="S108" s="97"/>
      <c r="T108" s="98">
        <f t="shared" si="1"/>
        <v>3560</v>
      </c>
    </row>
    <row r="109" spans="2:20" s="93" customFormat="1" ht="17.5" customHeight="1" x14ac:dyDescent="0.2">
      <c r="B109" s="94" t="str">
        <f>Data_Drop!C112</f>
        <v>English Valleys</v>
      </c>
      <c r="C109" s="95"/>
      <c r="D109" s="96">
        <f>Data_Drop!M112</f>
        <v>8161</v>
      </c>
      <c r="E109" s="96"/>
      <c r="F109" s="96">
        <f>Data_Drop!N112</f>
        <v>0</v>
      </c>
      <c r="G109" s="96"/>
      <c r="H109" s="96">
        <f>Data_Drop!O112</f>
        <v>8161</v>
      </c>
      <c r="I109" s="96"/>
      <c r="J109" s="96">
        <f>Data_Drop!X112</f>
        <v>0</v>
      </c>
      <c r="K109" s="96"/>
      <c r="L109" s="96">
        <f>Data_Drop!Y112</f>
        <v>0</v>
      </c>
      <c r="M109" s="96"/>
      <c r="N109" s="96">
        <f>Data_Drop!Z112</f>
        <v>0</v>
      </c>
      <c r="O109" s="96">
        <f>Data_Drop!AB112</f>
        <v>0</v>
      </c>
      <c r="P109" s="96">
        <f>Data_Drop!AA112</f>
        <v>38</v>
      </c>
      <c r="Q109" s="96"/>
      <c r="R109" s="96">
        <f>Data_Drop!AC112</f>
        <v>2553</v>
      </c>
      <c r="S109" s="97"/>
      <c r="T109" s="98">
        <f t="shared" si="1"/>
        <v>2591</v>
      </c>
    </row>
    <row r="110" spans="2:20" s="93" customFormat="1" ht="17.5" customHeight="1" x14ac:dyDescent="0.2">
      <c r="B110" s="94" t="str">
        <f>Data_Drop!C113</f>
        <v>Essex</v>
      </c>
      <c r="C110" s="95"/>
      <c r="D110" s="96">
        <f>Data_Drop!M113</f>
        <v>8128</v>
      </c>
      <c r="E110" s="96"/>
      <c r="F110" s="96">
        <f>Data_Drop!N113</f>
        <v>5</v>
      </c>
      <c r="G110" s="96"/>
      <c r="H110" s="96">
        <f>Data_Drop!O113</f>
        <v>8133</v>
      </c>
      <c r="I110" s="96"/>
      <c r="J110" s="96">
        <f>Data_Drop!X113</f>
        <v>891</v>
      </c>
      <c r="K110" s="96"/>
      <c r="L110" s="96">
        <f>Data_Drop!Y113</f>
        <v>136</v>
      </c>
      <c r="M110" s="96"/>
      <c r="N110" s="96">
        <f>Data_Drop!Z113</f>
        <v>138</v>
      </c>
      <c r="O110" s="96">
        <f>Data_Drop!AB113</f>
        <v>1165</v>
      </c>
      <c r="P110" s="96">
        <f>Data_Drop!AA113</f>
        <v>23</v>
      </c>
      <c r="Q110" s="96"/>
      <c r="R110" s="96">
        <f>Data_Drop!AC113</f>
        <v>0</v>
      </c>
      <c r="S110" s="97"/>
      <c r="T110" s="98">
        <f t="shared" si="1"/>
        <v>1188</v>
      </c>
    </row>
    <row r="111" spans="2:20" s="93" customFormat="1" ht="17.5" customHeight="1" x14ac:dyDescent="0.2">
      <c r="B111" s="94" t="str">
        <f>Data_Drop!C114</f>
        <v>Estherville-Lincoln Central</v>
      </c>
      <c r="C111" s="95"/>
      <c r="D111" s="96">
        <f>Data_Drop!M114</f>
        <v>8128</v>
      </c>
      <c r="E111" s="96"/>
      <c r="F111" s="96">
        <f>Data_Drop!N114</f>
        <v>5</v>
      </c>
      <c r="G111" s="96"/>
      <c r="H111" s="96">
        <f>Data_Drop!O114</f>
        <v>8133</v>
      </c>
      <c r="I111" s="96"/>
      <c r="J111" s="96">
        <f>Data_Drop!X114</f>
        <v>5757</v>
      </c>
      <c r="K111" s="96"/>
      <c r="L111" s="96">
        <f>Data_Drop!Y114</f>
        <v>357</v>
      </c>
      <c r="M111" s="96"/>
      <c r="N111" s="96">
        <f>Data_Drop!Z114</f>
        <v>728</v>
      </c>
      <c r="O111" s="96">
        <f>Data_Drop!AB114</f>
        <v>6842</v>
      </c>
      <c r="P111" s="96">
        <f>Data_Drop!AA114</f>
        <v>140</v>
      </c>
      <c r="Q111" s="96"/>
      <c r="R111" s="96">
        <f>Data_Drop!AC114</f>
        <v>0</v>
      </c>
      <c r="S111" s="97"/>
      <c r="T111" s="98">
        <f t="shared" si="1"/>
        <v>6982</v>
      </c>
    </row>
    <row r="112" spans="2:20" s="93" customFormat="1" ht="17.5" customHeight="1" x14ac:dyDescent="0.2">
      <c r="B112" s="94" t="str">
        <f>Data_Drop!C115</f>
        <v>Exira-Elk Horn-Kimballton</v>
      </c>
      <c r="C112" s="95"/>
      <c r="D112" s="96">
        <f>Data_Drop!M115</f>
        <v>8172</v>
      </c>
      <c r="E112" s="96"/>
      <c r="F112" s="96">
        <f>Data_Drop!N115</f>
        <v>0</v>
      </c>
      <c r="G112" s="96"/>
      <c r="H112" s="96">
        <f>Data_Drop!O115</f>
        <v>8172</v>
      </c>
      <c r="I112" s="96"/>
      <c r="J112" s="96">
        <f>Data_Drop!X115</f>
        <v>0</v>
      </c>
      <c r="K112" s="96"/>
      <c r="L112" s="96">
        <f>Data_Drop!Y115</f>
        <v>0</v>
      </c>
      <c r="M112" s="96"/>
      <c r="N112" s="96">
        <f>Data_Drop!Z115</f>
        <v>0</v>
      </c>
      <c r="O112" s="96">
        <f>Data_Drop!AB115</f>
        <v>0</v>
      </c>
      <c r="P112" s="96">
        <f>Data_Drop!AA115</f>
        <v>35</v>
      </c>
      <c r="Q112" s="96"/>
      <c r="R112" s="96">
        <f>Data_Drop!AC115</f>
        <v>2372</v>
      </c>
      <c r="S112" s="97"/>
      <c r="T112" s="98">
        <f t="shared" si="1"/>
        <v>2407</v>
      </c>
    </row>
    <row r="113" spans="2:20" s="93" customFormat="1" ht="17.5" customHeight="1" x14ac:dyDescent="0.2">
      <c r="B113" s="94" t="str">
        <f>Data_Drop!C116</f>
        <v>Fairfield</v>
      </c>
      <c r="C113" s="95"/>
      <c r="D113" s="96">
        <f>Data_Drop!M116</f>
        <v>8128</v>
      </c>
      <c r="E113" s="96"/>
      <c r="F113" s="96">
        <f>Data_Drop!N116</f>
        <v>5</v>
      </c>
      <c r="G113" s="96"/>
      <c r="H113" s="96">
        <f>Data_Drop!O116</f>
        <v>8133</v>
      </c>
      <c r="I113" s="96"/>
      <c r="J113" s="96">
        <f>Data_Drop!X116</f>
        <v>7420</v>
      </c>
      <c r="K113" s="96"/>
      <c r="L113" s="96">
        <f>Data_Drop!Y116</f>
        <v>173</v>
      </c>
      <c r="M113" s="96"/>
      <c r="N113" s="96">
        <f>Data_Drop!Z116</f>
        <v>1377</v>
      </c>
      <c r="O113" s="96">
        <f>Data_Drop!AB116</f>
        <v>8970</v>
      </c>
      <c r="P113" s="96">
        <f>Data_Drop!AA116</f>
        <v>143</v>
      </c>
      <c r="Q113" s="96"/>
      <c r="R113" s="96">
        <f>Data_Drop!AC116</f>
        <v>0</v>
      </c>
      <c r="S113" s="97"/>
      <c r="T113" s="98">
        <f t="shared" si="1"/>
        <v>9113</v>
      </c>
    </row>
    <row r="114" spans="2:20" s="93" customFormat="1" ht="17.5" customHeight="1" x14ac:dyDescent="0.2">
      <c r="B114" s="94" t="str">
        <f>Data_Drop!C117</f>
        <v>Forest City</v>
      </c>
      <c r="C114" s="95"/>
      <c r="D114" s="96">
        <f>Data_Drop!M117</f>
        <v>8128</v>
      </c>
      <c r="E114" s="96"/>
      <c r="F114" s="96">
        <f>Data_Drop!N117</f>
        <v>5</v>
      </c>
      <c r="G114" s="96"/>
      <c r="H114" s="96">
        <f>Data_Drop!O117</f>
        <v>8133</v>
      </c>
      <c r="I114" s="96"/>
      <c r="J114" s="96">
        <f>Data_Drop!X117</f>
        <v>5276</v>
      </c>
      <c r="K114" s="96"/>
      <c r="L114" s="96">
        <f>Data_Drop!Y117</f>
        <v>150</v>
      </c>
      <c r="M114" s="96"/>
      <c r="N114" s="96">
        <f>Data_Drop!Z117</f>
        <v>871</v>
      </c>
      <c r="O114" s="96">
        <f>Data_Drop!AB117</f>
        <v>6297</v>
      </c>
      <c r="P114" s="96">
        <f>Data_Drop!AA117</f>
        <v>138</v>
      </c>
      <c r="Q114" s="96"/>
      <c r="R114" s="96">
        <f>Data_Drop!AC117</f>
        <v>0</v>
      </c>
      <c r="S114" s="97"/>
      <c r="T114" s="98">
        <f t="shared" si="1"/>
        <v>6435</v>
      </c>
    </row>
    <row r="115" spans="2:20" s="93" customFormat="1" ht="17.5" customHeight="1" x14ac:dyDescent="0.2">
      <c r="B115" s="94" t="str">
        <f>Data_Drop!C118</f>
        <v>Fort Dodge</v>
      </c>
      <c r="C115" s="95"/>
      <c r="D115" s="96">
        <f>Data_Drop!M118</f>
        <v>8128</v>
      </c>
      <c r="E115" s="96"/>
      <c r="F115" s="96">
        <f>Data_Drop!N118</f>
        <v>5</v>
      </c>
      <c r="G115" s="96"/>
      <c r="H115" s="96">
        <f>Data_Drop!O118</f>
        <v>8133</v>
      </c>
      <c r="I115" s="96"/>
      <c r="J115" s="96">
        <f>Data_Drop!X118</f>
        <v>16657</v>
      </c>
      <c r="K115" s="96"/>
      <c r="L115" s="96">
        <f>Data_Drop!Y118</f>
        <v>437</v>
      </c>
      <c r="M115" s="96"/>
      <c r="N115" s="96">
        <f>Data_Drop!Z118</f>
        <v>2322</v>
      </c>
      <c r="O115" s="96">
        <f>Data_Drop!AB118</f>
        <v>19416</v>
      </c>
      <c r="P115" s="96">
        <f>Data_Drop!AA118</f>
        <v>580</v>
      </c>
      <c r="Q115" s="96"/>
      <c r="R115" s="96">
        <f>Data_Drop!AC118</f>
        <v>0</v>
      </c>
      <c r="S115" s="97"/>
      <c r="T115" s="98">
        <f t="shared" si="1"/>
        <v>19996</v>
      </c>
    </row>
    <row r="116" spans="2:20" s="93" customFormat="1" ht="17.5" customHeight="1" x14ac:dyDescent="0.2">
      <c r="B116" s="94" t="str">
        <f>Data_Drop!C119</f>
        <v>Fort Madison</v>
      </c>
      <c r="C116" s="95"/>
      <c r="D116" s="96">
        <f>Data_Drop!M119</f>
        <v>8128</v>
      </c>
      <c r="E116" s="96"/>
      <c r="F116" s="96">
        <f>Data_Drop!N119</f>
        <v>5</v>
      </c>
      <c r="G116" s="96"/>
      <c r="H116" s="96">
        <f>Data_Drop!O119</f>
        <v>8133</v>
      </c>
      <c r="I116" s="96"/>
      <c r="J116" s="96">
        <f>Data_Drop!X119</f>
        <v>10193</v>
      </c>
      <c r="K116" s="96"/>
      <c r="L116" s="96">
        <f>Data_Drop!Y119</f>
        <v>176</v>
      </c>
      <c r="M116" s="96"/>
      <c r="N116" s="96">
        <f>Data_Drop!Z119</f>
        <v>1686</v>
      </c>
      <c r="O116" s="96">
        <f>Data_Drop!AB119</f>
        <v>12055</v>
      </c>
      <c r="P116" s="96">
        <f>Data_Drop!AA119</f>
        <v>163</v>
      </c>
      <c r="Q116" s="96"/>
      <c r="R116" s="96">
        <f>Data_Drop!AC119</f>
        <v>0</v>
      </c>
      <c r="S116" s="97"/>
      <c r="T116" s="98">
        <f t="shared" si="1"/>
        <v>12218</v>
      </c>
    </row>
    <row r="117" spans="2:20" s="93" customFormat="1" ht="17.5" customHeight="1" x14ac:dyDescent="0.2">
      <c r="B117" s="94" t="str">
        <f>Data_Drop!C120</f>
        <v>Fremont-Mills</v>
      </c>
      <c r="C117" s="95"/>
      <c r="D117" s="96">
        <f>Data_Drop!M120</f>
        <v>8128</v>
      </c>
      <c r="E117" s="96"/>
      <c r="F117" s="96">
        <f>Data_Drop!N120</f>
        <v>5</v>
      </c>
      <c r="G117" s="96"/>
      <c r="H117" s="96">
        <f>Data_Drop!O120</f>
        <v>8133</v>
      </c>
      <c r="I117" s="96"/>
      <c r="J117" s="96">
        <f>Data_Drop!X120</f>
        <v>2185</v>
      </c>
      <c r="K117" s="96"/>
      <c r="L117" s="96">
        <f>Data_Drop!Y120</f>
        <v>170</v>
      </c>
      <c r="M117" s="96"/>
      <c r="N117" s="96">
        <f>Data_Drop!Z120</f>
        <v>297</v>
      </c>
      <c r="O117" s="96">
        <f>Data_Drop!AB120</f>
        <v>2652</v>
      </c>
      <c r="P117" s="96">
        <f>Data_Drop!AA120</f>
        <v>50</v>
      </c>
      <c r="Q117" s="96"/>
      <c r="R117" s="96">
        <f>Data_Drop!AC120</f>
        <v>0</v>
      </c>
      <c r="S117" s="97"/>
      <c r="T117" s="98">
        <f t="shared" si="1"/>
        <v>2702</v>
      </c>
    </row>
    <row r="118" spans="2:20" s="93" customFormat="1" ht="17.5" customHeight="1" x14ac:dyDescent="0.2">
      <c r="B118" s="94" t="str">
        <f>Data_Drop!C121</f>
        <v>Galva-Holstein</v>
      </c>
      <c r="C118" s="95"/>
      <c r="D118" s="96">
        <f>Data_Drop!M121</f>
        <v>8128</v>
      </c>
      <c r="E118" s="96"/>
      <c r="F118" s="96">
        <f>Data_Drop!N121</f>
        <v>5</v>
      </c>
      <c r="G118" s="96"/>
      <c r="H118" s="96">
        <f>Data_Drop!O121</f>
        <v>8133</v>
      </c>
      <c r="I118" s="96"/>
      <c r="J118" s="96">
        <f>Data_Drop!X121</f>
        <v>2264</v>
      </c>
      <c r="K118" s="96"/>
      <c r="L118" s="96">
        <f>Data_Drop!Y121</f>
        <v>152</v>
      </c>
      <c r="M118" s="96"/>
      <c r="N118" s="96">
        <f>Data_Drop!Z121</f>
        <v>213</v>
      </c>
      <c r="O118" s="96">
        <f>Data_Drop!AB121</f>
        <v>2629</v>
      </c>
      <c r="P118" s="96">
        <f>Data_Drop!AA121</f>
        <v>75</v>
      </c>
      <c r="Q118" s="96"/>
      <c r="R118" s="96">
        <f>Data_Drop!AC121</f>
        <v>0</v>
      </c>
      <c r="S118" s="97"/>
      <c r="T118" s="98">
        <f t="shared" si="1"/>
        <v>2704</v>
      </c>
    </row>
    <row r="119" spans="2:20" s="93" customFormat="1" ht="17.5" customHeight="1" x14ac:dyDescent="0.2">
      <c r="B119" s="94" t="str">
        <f>Data_Drop!C122</f>
        <v>Garner-Hayfield-Ventura</v>
      </c>
      <c r="C119" s="95"/>
      <c r="D119" s="96">
        <f>Data_Drop!M122</f>
        <v>8128</v>
      </c>
      <c r="E119" s="96"/>
      <c r="F119" s="96">
        <f>Data_Drop!N122</f>
        <v>5</v>
      </c>
      <c r="G119" s="96"/>
      <c r="H119" s="96">
        <f>Data_Drop!O122</f>
        <v>8133</v>
      </c>
      <c r="I119" s="96"/>
      <c r="J119" s="96">
        <f>Data_Drop!X122</f>
        <v>4127</v>
      </c>
      <c r="K119" s="96"/>
      <c r="L119" s="96">
        <f>Data_Drop!Y122</f>
        <v>174</v>
      </c>
      <c r="M119" s="96"/>
      <c r="N119" s="96">
        <f>Data_Drop!Z122</f>
        <v>422</v>
      </c>
      <c r="O119" s="96">
        <f>Data_Drop!AB122</f>
        <v>4723</v>
      </c>
      <c r="P119" s="96">
        <f>Data_Drop!AA122</f>
        <v>198</v>
      </c>
      <c r="Q119" s="96"/>
      <c r="R119" s="96">
        <f>Data_Drop!AC122</f>
        <v>0</v>
      </c>
      <c r="S119" s="97"/>
      <c r="T119" s="98">
        <f t="shared" si="1"/>
        <v>4921</v>
      </c>
    </row>
    <row r="120" spans="2:20" s="93" customFormat="1" ht="17.5" customHeight="1" x14ac:dyDescent="0.2">
      <c r="B120" s="94" t="str">
        <f>Data_Drop!C123</f>
        <v>George-Little Rock</v>
      </c>
      <c r="C120" s="95"/>
      <c r="D120" s="96">
        <f>Data_Drop!M123</f>
        <v>8128</v>
      </c>
      <c r="E120" s="96"/>
      <c r="F120" s="96">
        <f>Data_Drop!N123</f>
        <v>5</v>
      </c>
      <c r="G120" s="96"/>
      <c r="H120" s="96">
        <f>Data_Drop!O123</f>
        <v>8133</v>
      </c>
      <c r="I120" s="96"/>
      <c r="J120" s="96">
        <f>Data_Drop!X123</f>
        <v>2026</v>
      </c>
      <c r="K120" s="96"/>
      <c r="L120" s="96">
        <f>Data_Drop!Y123</f>
        <v>80</v>
      </c>
      <c r="M120" s="96"/>
      <c r="N120" s="96">
        <f>Data_Drop!Z123</f>
        <v>333</v>
      </c>
      <c r="O120" s="96">
        <f>Data_Drop!AB123</f>
        <v>2439</v>
      </c>
      <c r="P120" s="96">
        <f>Data_Drop!AA123</f>
        <v>60</v>
      </c>
      <c r="Q120" s="96"/>
      <c r="R120" s="96">
        <f>Data_Drop!AC123</f>
        <v>0</v>
      </c>
      <c r="S120" s="97"/>
      <c r="T120" s="98">
        <f t="shared" si="1"/>
        <v>2499</v>
      </c>
    </row>
    <row r="121" spans="2:20" s="93" customFormat="1" ht="17.5" customHeight="1" x14ac:dyDescent="0.2">
      <c r="B121" s="94" t="str">
        <f>Data_Drop!C124</f>
        <v>Gilbert</v>
      </c>
      <c r="C121" s="95"/>
      <c r="D121" s="96">
        <f>Data_Drop!M124</f>
        <v>8128</v>
      </c>
      <c r="E121" s="96"/>
      <c r="F121" s="96">
        <f>Data_Drop!N124</f>
        <v>5</v>
      </c>
      <c r="G121" s="96"/>
      <c r="H121" s="96">
        <f>Data_Drop!O124</f>
        <v>8133</v>
      </c>
      <c r="I121" s="96"/>
      <c r="J121" s="96">
        <f>Data_Drop!X124</f>
        <v>7965</v>
      </c>
      <c r="K121" s="96"/>
      <c r="L121" s="96">
        <f>Data_Drop!Y124</f>
        <v>116</v>
      </c>
      <c r="M121" s="96"/>
      <c r="N121" s="96">
        <f>Data_Drop!Z124</f>
        <v>581</v>
      </c>
      <c r="O121" s="96">
        <f>Data_Drop!AB124</f>
        <v>8662</v>
      </c>
      <c r="P121" s="96">
        <f>Data_Drop!AA124</f>
        <v>173</v>
      </c>
      <c r="Q121" s="96"/>
      <c r="R121" s="96">
        <f>Data_Drop!AC124</f>
        <v>0</v>
      </c>
      <c r="S121" s="97"/>
      <c r="T121" s="98">
        <f t="shared" si="1"/>
        <v>8835</v>
      </c>
    </row>
    <row r="122" spans="2:20" s="93" customFormat="1" ht="17.5" customHeight="1" x14ac:dyDescent="0.2">
      <c r="B122" s="94" t="str">
        <f>Data_Drop!C125</f>
        <v>Gilmore City-Bradgate</v>
      </c>
      <c r="C122" s="95"/>
      <c r="D122" s="96">
        <f>Data_Drop!M125</f>
        <v>8255</v>
      </c>
      <c r="E122" s="96"/>
      <c r="F122" s="96">
        <f>Data_Drop!N125</f>
        <v>0</v>
      </c>
      <c r="G122" s="96"/>
      <c r="H122" s="96">
        <f>Data_Drop!O125</f>
        <v>8255</v>
      </c>
      <c r="I122" s="96"/>
      <c r="J122" s="96">
        <f>Data_Drop!X125</f>
        <v>0</v>
      </c>
      <c r="K122" s="96"/>
      <c r="L122" s="96">
        <f>Data_Drop!Y125</f>
        <v>0</v>
      </c>
      <c r="M122" s="96"/>
      <c r="N122" s="96">
        <f>Data_Drop!Z125</f>
        <v>0</v>
      </c>
      <c r="O122" s="96">
        <f>Data_Drop!AB125</f>
        <v>0</v>
      </c>
      <c r="P122" s="96">
        <f>Data_Drop!AA125</f>
        <v>48</v>
      </c>
      <c r="Q122" s="96"/>
      <c r="R122" s="96">
        <f>Data_Drop!AC125</f>
        <v>1062</v>
      </c>
      <c r="S122" s="97"/>
      <c r="T122" s="98">
        <f t="shared" si="1"/>
        <v>1110</v>
      </c>
    </row>
    <row r="123" spans="2:20" s="93" customFormat="1" ht="17.5" customHeight="1" x14ac:dyDescent="0.2">
      <c r="B123" s="94" t="str">
        <f>Data_Drop!C126</f>
        <v>Gladbrook-Reinbeck</v>
      </c>
      <c r="C123" s="95"/>
      <c r="D123" s="96">
        <f>Data_Drop!M126</f>
        <v>8188</v>
      </c>
      <c r="E123" s="96"/>
      <c r="F123" s="96">
        <f>Data_Drop!N126</f>
        <v>0</v>
      </c>
      <c r="G123" s="96"/>
      <c r="H123" s="96">
        <f>Data_Drop!O126</f>
        <v>8188</v>
      </c>
      <c r="I123" s="96"/>
      <c r="J123" s="96">
        <f>Data_Drop!X126</f>
        <v>0</v>
      </c>
      <c r="K123" s="96"/>
      <c r="L123" s="96">
        <f>Data_Drop!Y126</f>
        <v>0</v>
      </c>
      <c r="M123" s="96"/>
      <c r="N123" s="96">
        <f>Data_Drop!Z126</f>
        <v>0</v>
      </c>
      <c r="O123" s="96">
        <f>Data_Drop!AB126</f>
        <v>0</v>
      </c>
      <c r="P123" s="96">
        <f>Data_Drop!AA126</f>
        <v>83</v>
      </c>
      <c r="Q123" s="96"/>
      <c r="R123" s="96">
        <f>Data_Drop!AC126</f>
        <v>3821</v>
      </c>
      <c r="S123" s="97"/>
      <c r="T123" s="98">
        <f t="shared" si="1"/>
        <v>3904</v>
      </c>
    </row>
    <row r="124" spans="2:20" s="93" customFormat="1" ht="17.5" customHeight="1" x14ac:dyDescent="0.2">
      <c r="B124" s="94" t="str">
        <f>Data_Drop!C127</f>
        <v>Glenwood</v>
      </c>
      <c r="C124" s="95"/>
      <c r="D124" s="96">
        <f>Data_Drop!M127</f>
        <v>8128</v>
      </c>
      <c r="E124" s="96"/>
      <c r="F124" s="96">
        <f>Data_Drop!N127</f>
        <v>5</v>
      </c>
      <c r="G124" s="96"/>
      <c r="H124" s="96">
        <f>Data_Drop!O127</f>
        <v>8133</v>
      </c>
      <c r="I124" s="96"/>
      <c r="J124" s="96">
        <f>Data_Drop!X127</f>
        <v>9530</v>
      </c>
      <c r="K124" s="96"/>
      <c r="L124" s="96">
        <f>Data_Drop!Y127</f>
        <v>230</v>
      </c>
      <c r="M124" s="96"/>
      <c r="N124" s="96">
        <f>Data_Drop!Z127</f>
        <v>1172</v>
      </c>
      <c r="O124" s="96">
        <f>Data_Drop!AB127</f>
        <v>10932</v>
      </c>
      <c r="P124" s="96">
        <f>Data_Drop!AA127</f>
        <v>110</v>
      </c>
      <c r="Q124" s="96"/>
      <c r="R124" s="96">
        <f>Data_Drop!AC127</f>
        <v>0</v>
      </c>
      <c r="S124" s="97"/>
      <c r="T124" s="98">
        <f t="shared" si="1"/>
        <v>11042</v>
      </c>
    </row>
    <row r="125" spans="2:20" s="93" customFormat="1" ht="17.5" customHeight="1" x14ac:dyDescent="0.2">
      <c r="B125" s="94" t="str">
        <f>Data_Drop!C128</f>
        <v>Glidden-Ralston</v>
      </c>
      <c r="C125" s="95"/>
      <c r="D125" s="96">
        <f>Data_Drop!M128</f>
        <v>8128</v>
      </c>
      <c r="E125" s="96"/>
      <c r="F125" s="96">
        <f>Data_Drop!N128</f>
        <v>5</v>
      </c>
      <c r="G125" s="96"/>
      <c r="H125" s="96">
        <f>Data_Drop!O128</f>
        <v>8133</v>
      </c>
      <c r="I125" s="96"/>
      <c r="J125" s="96">
        <f>Data_Drop!X128</f>
        <v>1512</v>
      </c>
      <c r="K125" s="96"/>
      <c r="L125" s="96">
        <f>Data_Drop!Y128</f>
        <v>125</v>
      </c>
      <c r="M125" s="96"/>
      <c r="N125" s="96">
        <f>Data_Drop!Z128</f>
        <v>194</v>
      </c>
      <c r="O125" s="96">
        <f>Data_Drop!AB128</f>
        <v>1831</v>
      </c>
      <c r="P125" s="96">
        <f>Data_Drop!AA128</f>
        <v>43</v>
      </c>
      <c r="Q125" s="96"/>
      <c r="R125" s="96">
        <f>Data_Drop!AC128</f>
        <v>0</v>
      </c>
      <c r="S125" s="97"/>
      <c r="T125" s="98">
        <f t="shared" si="1"/>
        <v>1874</v>
      </c>
    </row>
    <row r="126" spans="2:20" s="93" customFormat="1" ht="17.5" customHeight="1" x14ac:dyDescent="0.2">
      <c r="B126" s="94" t="str">
        <f>Data_Drop!C129</f>
        <v>Graettinger-Terril</v>
      </c>
      <c r="C126" s="95"/>
      <c r="D126" s="96">
        <f>Data_Drop!M129</f>
        <v>8128</v>
      </c>
      <c r="E126" s="96"/>
      <c r="F126" s="96">
        <f>Data_Drop!N129</f>
        <v>5</v>
      </c>
      <c r="G126" s="96"/>
      <c r="H126" s="96">
        <f>Data_Drop!O129</f>
        <v>8133</v>
      </c>
      <c r="I126" s="96"/>
      <c r="J126" s="96">
        <f>Data_Drop!X129</f>
        <v>1883</v>
      </c>
      <c r="K126" s="96"/>
      <c r="L126" s="96">
        <f>Data_Drop!Y129</f>
        <v>163</v>
      </c>
      <c r="M126" s="96"/>
      <c r="N126" s="96">
        <f>Data_Drop!Z129</f>
        <v>223</v>
      </c>
      <c r="O126" s="96">
        <f>Data_Drop!AB129</f>
        <v>2269</v>
      </c>
      <c r="P126" s="96">
        <f>Data_Drop!AA129</f>
        <v>55</v>
      </c>
      <c r="Q126" s="96"/>
      <c r="R126" s="96">
        <f>Data_Drop!AC129</f>
        <v>0</v>
      </c>
      <c r="S126" s="97"/>
      <c r="T126" s="98">
        <f t="shared" si="1"/>
        <v>2324</v>
      </c>
    </row>
    <row r="127" spans="2:20" s="93" customFormat="1" ht="17.5" customHeight="1" x14ac:dyDescent="0.2">
      <c r="B127" s="94" t="str">
        <f>Data_Drop!C130</f>
        <v>Nodaway Valley</v>
      </c>
      <c r="C127" s="95"/>
      <c r="D127" s="96">
        <f>Data_Drop!M130</f>
        <v>8128</v>
      </c>
      <c r="E127" s="96"/>
      <c r="F127" s="96">
        <f>Data_Drop!N130</f>
        <v>5</v>
      </c>
      <c r="G127" s="96"/>
      <c r="H127" s="96">
        <f>Data_Drop!O130</f>
        <v>8133</v>
      </c>
      <c r="I127" s="96"/>
      <c r="J127" s="96">
        <f>Data_Drop!X130</f>
        <v>3284</v>
      </c>
      <c r="K127" s="96"/>
      <c r="L127" s="96">
        <f>Data_Drop!Y130</f>
        <v>187</v>
      </c>
      <c r="M127" s="96"/>
      <c r="N127" s="96">
        <f>Data_Drop!Z130</f>
        <v>524</v>
      </c>
      <c r="O127" s="96">
        <f>Data_Drop!AB130</f>
        <v>3995</v>
      </c>
      <c r="P127" s="96">
        <f>Data_Drop!AA130</f>
        <v>53</v>
      </c>
      <c r="Q127" s="96"/>
      <c r="R127" s="96">
        <f>Data_Drop!AC130</f>
        <v>0</v>
      </c>
      <c r="S127" s="97"/>
      <c r="T127" s="98">
        <f t="shared" si="1"/>
        <v>4048</v>
      </c>
    </row>
    <row r="128" spans="2:20" s="93" customFormat="1" ht="17.5" customHeight="1" x14ac:dyDescent="0.2">
      <c r="B128" s="94" t="str">
        <f>Data_Drop!C131</f>
        <v>GMG</v>
      </c>
      <c r="C128" s="95"/>
      <c r="D128" s="96">
        <f>Data_Drop!M131</f>
        <v>8128</v>
      </c>
      <c r="E128" s="96"/>
      <c r="F128" s="96">
        <f>Data_Drop!N131</f>
        <v>5</v>
      </c>
      <c r="G128" s="96"/>
      <c r="H128" s="96">
        <f>Data_Drop!O131</f>
        <v>8133</v>
      </c>
      <c r="I128" s="96"/>
      <c r="J128" s="96">
        <f>Data_Drop!X131</f>
        <v>1151</v>
      </c>
      <c r="K128" s="96"/>
      <c r="L128" s="96">
        <f>Data_Drop!Y131</f>
        <v>124</v>
      </c>
      <c r="M128" s="96"/>
      <c r="N128" s="96">
        <f>Data_Drop!Z131</f>
        <v>143</v>
      </c>
      <c r="O128" s="96">
        <f>Data_Drop!AB131</f>
        <v>1418</v>
      </c>
      <c r="P128" s="96">
        <f>Data_Drop!AA131</f>
        <v>40</v>
      </c>
      <c r="Q128" s="96"/>
      <c r="R128" s="96">
        <f>Data_Drop!AC131</f>
        <v>0</v>
      </c>
      <c r="S128" s="97"/>
      <c r="T128" s="98">
        <f t="shared" si="1"/>
        <v>1458</v>
      </c>
    </row>
    <row r="129" spans="2:20" s="93" customFormat="1" ht="17.5" customHeight="1" x14ac:dyDescent="0.2">
      <c r="B129" s="94" t="str">
        <f>Data_Drop!C132</f>
        <v>Grinnell-Newburg</v>
      </c>
      <c r="C129" s="95"/>
      <c r="D129" s="96">
        <f>Data_Drop!M132</f>
        <v>8128</v>
      </c>
      <c r="E129" s="96"/>
      <c r="F129" s="96">
        <f>Data_Drop!N132</f>
        <v>5</v>
      </c>
      <c r="G129" s="96"/>
      <c r="H129" s="96">
        <f>Data_Drop!O132</f>
        <v>8133</v>
      </c>
      <c r="I129" s="96"/>
      <c r="J129" s="96">
        <f>Data_Drop!X132</f>
        <v>7339</v>
      </c>
      <c r="K129" s="96"/>
      <c r="L129" s="96">
        <f>Data_Drop!Y132</f>
        <v>186</v>
      </c>
      <c r="M129" s="96"/>
      <c r="N129" s="96">
        <f>Data_Drop!Z132</f>
        <v>1064</v>
      </c>
      <c r="O129" s="96">
        <f>Data_Drop!AB132</f>
        <v>8589</v>
      </c>
      <c r="P129" s="96">
        <f>Data_Drop!AA132</f>
        <v>180</v>
      </c>
      <c r="Q129" s="96"/>
      <c r="R129" s="96">
        <f>Data_Drop!AC132</f>
        <v>0</v>
      </c>
      <c r="S129" s="97"/>
      <c r="T129" s="98">
        <f t="shared" si="1"/>
        <v>8769</v>
      </c>
    </row>
    <row r="130" spans="2:20" s="93" customFormat="1" ht="17.5" customHeight="1" x14ac:dyDescent="0.2">
      <c r="B130" s="94" t="str">
        <f>Data_Drop!C133</f>
        <v>Griswold</v>
      </c>
      <c r="C130" s="95"/>
      <c r="D130" s="96">
        <f>Data_Drop!M133</f>
        <v>8153</v>
      </c>
      <c r="E130" s="96"/>
      <c r="F130" s="96">
        <f>Data_Drop!N133</f>
        <v>0</v>
      </c>
      <c r="G130" s="96"/>
      <c r="H130" s="96">
        <f>Data_Drop!O133</f>
        <v>8153</v>
      </c>
      <c r="I130" s="96"/>
      <c r="J130" s="96">
        <f>Data_Drop!X133</f>
        <v>0</v>
      </c>
      <c r="K130" s="96"/>
      <c r="L130" s="96">
        <f>Data_Drop!Y133</f>
        <v>0</v>
      </c>
      <c r="M130" s="96"/>
      <c r="N130" s="96">
        <f>Data_Drop!Z133</f>
        <v>0</v>
      </c>
      <c r="O130" s="96">
        <f>Data_Drop!AB133</f>
        <v>0</v>
      </c>
      <c r="P130" s="96">
        <f>Data_Drop!AA133</f>
        <v>60</v>
      </c>
      <c r="Q130" s="96"/>
      <c r="R130" s="96">
        <f>Data_Drop!AC133</f>
        <v>2645</v>
      </c>
      <c r="S130" s="97"/>
      <c r="T130" s="98">
        <f t="shared" si="1"/>
        <v>2705</v>
      </c>
    </row>
    <row r="131" spans="2:20" s="93" customFormat="1" ht="17.5" customHeight="1" x14ac:dyDescent="0.2">
      <c r="B131" s="94" t="str">
        <f>Data_Drop!C134</f>
        <v>Grundy Center</v>
      </c>
      <c r="C131" s="95"/>
      <c r="D131" s="96">
        <f>Data_Drop!M134</f>
        <v>8128</v>
      </c>
      <c r="E131" s="96"/>
      <c r="F131" s="96">
        <f>Data_Drop!N134</f>
        <v>5</v>
      </c>
      <c r="G131" s="96"/>
      <c r="H131" s="96">
        <f>Data_Drop!O134</f>
        <v>8133</v>
      </c>
      <c r="I131" s="96"/>
      <c r="J131" s="96">
        <f>Data_Drop!X134</f>
        <v>3306</v>
      </c>
      <c r="K131" s="96"/>
      <c r="L131" s="96">
        <f>Data_Drop!Y134</f>
        <v>160</v>
      </c>
      <c r="M131" s="96"/>
      <c r="N131" s="96">
        <f>Data_Drop!Z134</f>
        <v>359</v>
      </c>
      <c r="O131" s="96">
        <f>Data_Drop!AB134</f>
        <v>3825</v>
      </c>
      <c r="P131" s="96">
        <f>Data_Drop!AA134</f>
        <v>120</v>
      </c>
      <c r="Q131" s="96"/>
      <c r="R131" s="96">
        <f>Data_Drop!AC134</f>
        <v>0</v>
      </c>
      <c r="S131" s="97"/>
      <c r="T131" s="98">
        <f t="shared" si="1"/>
        <v>3945</v>
      </c>
    </row>
    <row r="132" spans="2:20" s="93" customFormat="1" ht="17.5" customHeight="1" x14ac:dyDescent="0.2">
      <c r="B132" s="94" t="str">
        <f>Data_Drop!C135</f>
        <v>Guthrie Center</v>
      </c>
      <c r="C132" s="95"/>
      <c r="D132" s="96">
        <f>Data_Drop!M135</f>
        <v>8128</v>
      </c>
      <c r="E132" s="96"/>
      <c r="F132" s="96">
        <f>Data_Drop!N135</f>
        <v>5</v>
      </c>
      <c r="G132" s="96"/>
      <c r="H132" s="96">
        <f>Data_Drop!O135</f>
        <v>8133</v>
      </c>
      <c r="I132" s="96"/>
      <c r="J132" s="96">
        <f>Data_Drop!X135</f>
        <v>1925</v>
      </c>
      <c r="K132" s="96"/>
      <c r="L132" s="96">
        <f>Data_Drop!Y135</f>
        <v>250</v>
      </c>
      <c r="M132" s="96"/>
      <c r="N132" s="96">
        <f>Data_Drop!Z135</f>
        <v>274</v>
      </c>
      <c r="O132" s="96">
        <f>Data_Drop!AB135</f>
        <v>2449</v>
      </c>
      <c r="P132" s="96">
        <f>Data_Drop!AA135</f>
        <v>73</v>
      </c>
      <c r="Q132" s="96"/>
      <c r="R132" s="96">
        <f>Data_Drop!AC135</f>
        <v>0</v>
      </c>
      <c r="S132" s="97"/>
      <c r="T132" s="98">
        <f t="shared" si="1"/>
        <v>2522</v>
      </c>
    </row>
    <row r="133" spans="2:20" s="93" customFormat="1" ht="17.5" customHeight="1" x14ac:dyDescent="0.2">
      <c r="B133" s="94" t="str">
        <f>Data_Drop!C136</f>
        <v>Clayton Ridge</v>
      </c>
      <c r="C133" s="95"/>
      <c r="D133" s="96">
        <f>Data_Drop!M136</f>
        <v>8180</v>
      </c>
      <c r="E133" s="96"/>
      <c r="F133" s="96">
        <f>Data_Drop!N136</f>
        <v>0</v>
      </c>
      <c r="G133" s="96"/>
      <c r="H133" s="96">
        <f>Data_Drop!O136</f>
        <v>8180</v>
      </c>
      <c r="I133" s="96"/>
      <c r="J133" s="96">
        <f>Data_Drop!X136</f>
        <v>0</v>
      </c>
      <c r="K133" s="96"/>
      <c r="L133" s="96">
        <f>Data_Drop!Y136</f>
        <v>0</v>
      </c>
      <c r="M133" s="96"/>
      <c r="N133" s="96">
        <f>Data_Drop!Z136</f>
        <v>0</v>
      </c>
      <c r="O133" s="96">
        <f>Data_Drop!AB136</f>
        <v>0</v>
      </c>
      <c r="P133" s="96">
        <f>Data_Drop!AA136</f>
        <v>88</v>
      </c>
      <c r="Q133" s="96"/>
      <c r="R133" s="96">
        <f>Data_Drop!AC136</f>
        <v>3550</v>
      </c>
      <c r="S133" s="97"/>
      <c r="T133" s="98">
        <f t="shared" si="1"/>
        <v>3638</v>
      </c>
    </row>
    <row r="134" spans="2:20" s="93" customFormat="1" ht="17.5" customHeight="1" x14ac:dyDescent="0.2">
      <c r="B134" s="94" t="str">
        <f>Data_Drop!C137</f>
        <v>HLV</v>
      </c>
      <c r="C134" s="95"/>
      <c r="D134" s="96">
        <f>Data_Drop!M137</f>
        <v>8188</v>
      </c>
      <c r="E134" s="96"/>
      <c r="F134" s="96">
        <f>Data_Drop!N137</f>
        <v>0</v>
      </c>
      <c r="G134" s="96"/>
      <c r="H134" s="96">
        <f>Data_Drop!O137</f>
        <v>8188</v>
      </c>
      <c r="I134" s="96"/>
      <c r="J134" s="96">
        <f>Data_Drop!X137</f>
        <v>0</v>
      </c>
      <c r="K134" s="96"/>
      <c r="L134" s="96">
        <f>Data_Drop!Y137</f>
        <v>0</v>
      </c>
      <c r="M134" s="96"/>
      <c r="N134" s="96">
        <f>Data_Drop!Z137</f>
        <v>0</v>
      </c>
      <c r="O134" s="96">
        <f>Data_Drop!AB137</f>
        <v>0</v>
      </c>
      <c r="P134" s="96">
        <f>Data_Drop!AA137</f>
        <v>58</v>
      </c>
      <c r="Q134" s="96"/>
      <c r="R134" s="96">
        <f>Data_Drop!AC137</f>
        <v>1803</v>
      </c>
      <c r="S134" s="97"/>
      <c r="T134" s="98">
        <f t="shared" ref="T134:T197" si="2">R134+P134+O134</f>
        <v>1861</v>
      </c>
    </row>
    <row r="135" spans="2:20" s="93" customFormat="1" ht="17.5" customHeight="1" x14ac:dyDescent="0.2">
      <c r="B135" s="94" t="str">
        <f>Data_Drop!C138</f>
        <v>Hamburg</v>
      </c>
      <c r="C135" s="95"/>
      <c r="D135" s="96">
        <f>Data_Drop!M138</f>
        <v>8229</v>
      </c>
      <c r="E135" s="96"/>
      <c r="F135" s="96">
        <f>Data_Drop!N138</f>
        <v>0</v>
      </c>
      <c r="G135" s="96"/>
      <c r="H135" s="96">
        <f>Data_Drop!O138</f>
        <v>8229</v>
      </c>
      <c r="I135" s="96"/>
      <c r="J135" s="96">
        <f>Data_Drop!X138</f>
        <v>0</v>
      </c>
      <c r="K135" s="96"/>
      <c r="L135" s="96">
        <f>Data_Drop!Y138</f>
        <v>0</v>
      </c>
      <c r="M135" s="96"/>
      <c r="N135" s="96">
        <f>Data_Drop!Z138</f>
        <v>0</v>
      </c>
      <c r="O135" s="96">
        <f>Data_Drop!AB138</f>
        <v>0</v>
      </c>
      <c r="P135" s="96">
        <f>Data_Drop!AA138</f>
        <v>25</v>
      </c>
      <c r="Q135" s="96"/>
      <c r="R135" s="96">
        <f>Data_Drop!AC138</f>
        <v>1390</v>
      </c>
      <c r="S135" s="97"/>
      <c r="T135" s="98">
        <f t="shared" si="2"/>
        <v>1415</v>
      </c>
    </row>
    <row r="136" spans="2:20" s="93" customFormat="1" ht="17.5" customHeight="1" x14ac:dyDescent="0.2">
      <c r="B136" s="94" t="str">
        <f>Data_Drop!C139</f>
        <v>Hampton-Dumont</v>
      </c>
      <c r="C136" s="95"/>
      <c r="D136" s="96">
        <f>Data_Drop!M139</f>
        <v>8128</v>
      </c>
      <c r="E136" s="96"/>
      <c r="F136" s="96">
        <f>Data_Drop!N139</f>
        <v>5</v>
      </c>
      <c r="G136" s="96"/>
      <c r="H136" s="96">
        <f>Data_Drop!O139</f>
        <v>8133</v>
      </c>
      <c r="I136" s="96"/>
      <c r="J136" s="96">
        <f>Data_Drop!X139</f>
        <v>5223</v>
      </c>
      <c r="K136" s="96"/>
      <c r="L136" s="96">
        <f>Data_Drop!Y139</f>
        <v>341</v>
      </c>
      <c r="M136" s="96"/>
      <c r="N136" s="96">
        <f>Data_Drop!Z139</f>
        <v>733</v>
      </c>
      <c r="O136" s="96">
        <f>Data_Drop!AB139</f>
        <v>6297</v>
      </c>
      <c r="P136" s="96">
        <f>Data_Drop!AA139</f>
        <v>168</v>
      </c>
      <c r="Q136" s="96"/>
      <c r="R136" s="96">
        <f>Data_Drop!AC139</f>
        <v>0</v>
      </c>
      <c r="S136" s="97"/>
      <c r="T136" s="98">
        <f t="shared" si="2"/>
        <v>6465</v>
      </c>
    </row>
    <row r="137" spans="2:20" s="93" customFormat="1" ht="17.5" customHeight="1" x14ac:dyDescent="0.2">
      <c r="B137" s="94" t="str">
        <f>Data_Drop!C140</f>
        <v>Harlan</v>
      </c>
      <c r="C137" s="95"/>
      <c r="D137" s="96">
        <f>Data_Drop!M140</f>
        <v>8128</v>
      </c>
      <c r="E137" s="96"/>
      <c r="F137" s="96">
        <f>Data_Drop!N140</f>
        <v>5</v>
      </c>
      <c r="G137" s="96"/>
      <c r="H137" s="96">
        <f>Data_Drop!O140</f>
        <v>8133</v>
      </c>
      <c r="I137" s="96"/>
      <c r="J137" s="96">
        <f>Data_Drop!X140</f>
        <v>6461</v>
      </c>
      <c r="K137" s="96"/>
      <c r="L137" s="96">
        <f>Data_Drop!Y140</f>
        <v>255</v>
      </c>
      <c r="M137" s="96"/>
      <c r="N137" s="96">
        <f>Data_Drop!Z140</f>
        <v>836</v>
      </c>
      <c r="O137" s="96">
        <f>Data_Drop!AB140</f>
        <v>7552</v>
      </c>
      <c r="P137" s="96">
        <f>Data_Drop!AA140</f>
        <v>218</v>
      </c>
      <c r="Q137" s="96"/>
      <c r="R137" s="96">
        <f>Data_Drop!AC140</f>
        <v>0</v>
      </c>
      <c r="S137" s="97"/>
      <c r="T137" s="98">
        <f t="shared" si="2"/>
        <v>7770</v>
      </c>
    </row>
    <row r="138" spans="2:20" s="93" customFormat="1" ht="17.5" customHeight="1" x14ac:dyDescent="0.2">
      <c r="B138" s="94" t="str">
        <f>Data_Drop!C141</f>
        <v>Harris-Lake Park</v>
      </c>
      <c r="C138" s="95"/>
      <c r="D138" s="96">
        <f>Data_Drop!M141</f>
        <v>8159</v>
      </c>
      <c r="E138" s="96"/>
      <c r="F138" s="96">
        <f>Data_Drop!N141</f>
        <v>0</v>
      </c>
      <c r="G138" s="96"/>
      <c r="H138" s="96">
        <f>Data_Drop!O141</f>
        <v>8159</v>
      </c>
      <c r="I138" s="96"/>
      <c r="J138" s="96">
        <f>Data_Drop!X141</f>
        <v>0</v>
      </c>
      <c r="K138" s="96"/>
      <c r="L138" s="96">
        <f>Data_Drop!Y141</f>
        <v>0</v>
      </c>
      <c r="M138" s="96"/>
      <c r="N138" s="96">
        <f>Data_Drop!Z141</f>
        <v>0</v>
      </c>
      <c r="O138" s="96">
        <f>Data_Drop!AB141</f>
        <v>0</v>
      </c>
      <c r="P138" s="96">
        <f>Data_Drop!AA141</f>
        <v>45</v>
      </c>
      <c r="Q138" s="96"/>
      <c r="R138" s="96">
        <f>Data_Drop!AC141</f>
        <v>1728</v>
      </c>
      <c r="S138" s="97"/>
      <c r="T138" s="98">
        <f t="shared" si="2"/>
        <v>1773</v>
      </c>
    </row>
    <row r="139" spans="2:20" s="93" customFormat="1" ht="17.5" customHeight="1" x14ac:dyDescent="0.2">
      <c r="B139" s="94" t="str">
        <f>Data_Drop!C142</f>
        <v>Hartley-Melvin-Sanborn</v>
      </c>
      <c r="C139" s="95"/>
      <c r="D139" s="96">
        <f>Data_Drop!M142</f>
        <v>8135</v>
      </c>
      <c r="E139" s="96"/>
      <c r="F139" s="96">
        <f>Data_Drop!N142</f>
        <v>0</v>
      </c>
      <c r="G139" s="96"/>
      <c r="H139" s="96">
        <f>Data_Drop!O142</f>
        <v>8135</v>
      </c>
      <c r="I139" s="96"/>
      <c r="J139" s="96">
        <f>Data_Drop!X142</f>
        <v>0</v>
      </c>
      <c r="K139" s="96"/>
      <c r="L139" s="96">
        <f>Data_Drop!Y142</f>
        <v>0</v>
      </c>
      <c r="M139" s="96"/>
      <c r="N139" s="96">
        <f>Data_Drop!Z142</f>
        <v>0</v>
      </c>
      <c r="O139" s="96">
        <f>Data_Drop!AB142</f>
        <v>0</v>
      </c>
      <c r="P139" s="96">
        <f>Data_Drop!AA142</f>
        <v>95</v>
      </c>
      <c r="Q139" s="96"/>
      <c r="R139" s="96">
        <f>Data_Drop!AC142</f>
        <v>3706</v>
      </c>
      <c r="S139" s="97"/>
      <c r="T139" s="98">
        <f t="shared" si="2"/>
        <v>3801</v>
      </c>
    </row>
    <row r="140" spans="2:20" s="93" customFormat="1" ht="17.5" customHeight="1" x14ac:dyDescent="0.2">
      <c r="B140" s="94" t="str">
        <f>Data_Drop!C143</f>
        <v>Highland</v>
      </c>
      <c r="C140" s="95"/>
      <c r="D140" s="96">
        <f>Data_Drop!M143</f>
        <v>8128</v>
      </c>
      <c r="E140" s="96"/>
      <c r="F140" s="96">
        <f>Data_Drop!N143</f>
        <v>5</v>
      </c>
      <c r="G140" s="96"/>
      <c r="H140" s="96">
        <f>Data_Drop!O143</f>
        <v>8133</v>
      </c>
      <c r="I140" s="96"/>
      <c r="J140" s="96">
        <f>Data_Drop!X143</f>
        <v>2819</v>
      </c>
      <c r="K140" s="96"/>
      <c r="L140" s="96">
        <f>Data_Drop!Y143</f>
        <v>146</v>
      </c>
      <c r="M140" s="96"/>
      <c r="N140" s="96">
        <f>Data_Drop!Z143</f>
        <v>338</v>
      </c>
      <c r="O140" s="96">
        <f>Data_Drop!AB143</f>
        <v>3303</v>
      </c>
      <c r="P140" s="96">
        <f>Data_Drop!AA143</f>
        <v>78</v>
      </c>
      <c r="Q140" s="96"/>
      <c r="R140" s="96">
        <f>Data_Drop!AC143</f>
        <v>0</v>
      </c>
      <c r="S140" s="97"/>
      <c r="T140" s="98">
        <f t="shared" si="2"/>
        <v>3381</v>
      </c>
    </row>
    <row r="141" spans="2:20" s="93" customFormat="1" ht="17.5" customHeight="1" x14ac:dyDescent="0.2">
      <c r="B141" s="94" t="str">
        <f>Data_Drop!C144</f>
        <v>Hinton</v>
      </c>
      <c r="C141" s="95"/>
      <c r="D141" s="96">
        <f>Data_Drop!M144</f>
        <v>8128</v>
      </c>
      <c r="E141" s="96"/>
      <c r="F141" s="96">
        <f>Data_Drop!N144</f>
        <v>5</v>
      </c>
      <c r="G141" s="96"/>
      <c r="H141" s="96">
        <f>Data_Drop!O144</f>
        <v>8133</v>
      </c>
      <c r="I141" s="96"/>
      <c r="J141" s="96">
        <f>Data_Drop!X144</f>
        <v>2799</v>
      </c>
      <c r="K141" s="96"/>
      <c r="L141" s="96">
        <f>Data_Drop!Y144</f>
        <v>117</v>
      </c>
      <c r="M141" s="96"/>
      <c r="N141" s="96">
        <f>Data_Drop!Z144</f>
        <v>244</v>
      </c>
      <c r="O141" s="96">
        <f>Data_Drop!AB144</f>
        <v>3160</v>
      </c>
      <c r="P141" s="96">
        <f>Data_Drop!AA144</f>
        <v>93</v>
      </c>
      <c r="Q141" s="96"/>
      <c r="R141" s="96">
        <f>Data_Drop!AC144</f>
        <v>0</v>
      </c>
      <c r="S141" s="97"/>
      <c r="T141" s="98">
        <f t="shared" si="2"/>
        <v>3253</v>
      </c>
    </row>
    <row r="142" spans="2:20" s="93" customFormat="1" ht="17.5" customHeight="1" x14ac:dyDescent="0.2">
      <c r="B142" s="94" t="str">
        <f>Data_Drop!C145</f>
        <v>Howard-Winneshiek</v>
      </c>
      <c r="C142" s="95"/>
      <c r="D142" s="96">
        <f>Data_Drop!M145</f>
        <v>8211</v>
      </c>
      <c r="E142" s="96"/>
      <c r="F142" s="96">
        <f>Data_Drop!N145</f>
        <v>0</v>
      </c>
      <c r="G142" s="96"/>
      <c r="H142" s="96">
        <f>Data_Drop!O145</f>
        <v>8211</v>
      </c>
      <c r="I142" s="96"/>
      <c r="J142" s="96">
        <f>Data_Drop!X145</f>
        <v>0</v>
      </c>
      <c r="K142" s="96"/>
      <c r="L142" s="96">
        <f>Data_Drop!Y145</f>
        <v>0</v>
      </c>
      <c r="M142" s="96"/>
      <c r="N142" s="96">
        <f>Data_Drop!Z145</f>
        <v>0</v>
      </c>
      <c r="O142" s="96">
        <f>Data_Drop!AB145</f>
        <v>0</v>
      </c>
      <c r="P142" s="96">
        <f>Data_Drop!AA145</f>
        <v>168</v>
      </c>
      <c r="Q142" s="96"/>
      <c r="R142" s="96">
        <f>Data_Drop!AC145</f>
        <v>6646</v>
      </c>
      <c r="S142" s="97"/>
      <c r="T142" s="98">
        <f t="shared" si="2"/>
        <v>6814</v>
      </c>
    </row>
    <row r="143" spans="2:20" s="93" customFormat="1" ht="17.5" customHeight="1" x14ac:dyDescent="0.2">
      <c r="B143" s="94" t="str">
        <f>Data_Drop!C146</f>
        <v>Hubbard-Radcliffe</v>
      </c>
      <c r="C143" s="95"/>
      <c r="D143" s="96">
        <f>Data_Drop!M146</f>
        <v>8200</v>
      </c>
      <c r="E143" s="96"/>
      <c r="F143" s="96">
        <f>Data_Drop!N146</f>
        <v>0</v>
      </c>
      <c r="G143" s="96"/>
      <c r="H143" s="96">
        <f>Data_Drop!O146</f>
        <v>8200</v>
      </c>
      <c r="I143" s="96"/>
      <c r="J143" s="96">
        <f>Data_Drop!X146</f>
        <v>0</v>
      </c>
      <c r="K143" s="96"/>
      <c r="L143" s="96">
        <f>Data_Drop!Y146</f>
        <v>0</v>
      </c>
      <c r="M143" s="96"/>
      <c r="N143" s="96">
        <f>Data_Drop!Z146</f>
        <v>0</v>
      </c>
      <c r="O143" s="96">
        <f>Data_Drop!AB146</f>
        <v>0</v>
      </c>
      <c r="P143" s="96">
        <f>Data_Drop!AA146</f>
        <v>38</v>
      </c>
      <c r="Q143" s="96"/>
      <c r="R143" s="96">
        <f>Data_Drop!AC146</f>
        <v>2288</v>
      </c>
      <c r="S143" s="97"/>
      <c r="T143" s="98">
        <f t="shared" si="2"/>
        <v>2326</v>
      </c>
    </row>
    <row r="144" spans="2:20" s="93" customFormat="1" ht="17.5" customHeight="1" x14ac:dyDescent="0.2">
      <c r="B144" s="94" t="str">
        <f>Data_Drop!C147</f>
        <v>Hudson</v>
      </c>
      <c r="C144" s="95"/>
      <c r="D144" s="96">
        <f>Data_Drop!M147</f>
        <v>8263</v>
      </c>
      <c r="E144" s="96"/>
      <c r="F144" s="96">
        <f>Data_Drop!N147</f>
        <v>0</v>
      </c>
      <c r="G144" s="96"/>
      <c r="H144" s="96">
        <f>Data_Drop!O147</f>
        <v>8263</v>
      </c>
      <c r="I144" s="96"/>
      <c r="J144" s="96">
        <f>Data_Drop!X147</f>
        <v>0</v>
      </c>
      <c r="K144" s="96"/>
      <c r="L144" s="96">
        <f>Data_Drop!Y147</f>
        <v>0</v>
      </c>
      <c r="M144" s="96"/>
      <c r="N144" s="96">
        <f>Data_Drop!Z147</f>
        <v>0</v>
      </c>
      <c r="O144" s="96">
        <f>Data_Drop!AB147</f>
        <v>0</v>
      </c>
      <c r="P144" s="96">
        <f>Data_Drop!AA147</f>
        <v>118</v>
      </c>
      <c r="Q144" s="96"/>
      <c r="R144" s="96">
        <f>Data_Drop!AC147</f>
        <v>4320</v>
      </c>
      <c r="S144" s="97"/>
      <c r="T144" s="98">
        <f t="shared" si="2"/>
        <v>4438</v>
      </c>
    </row>
    <row r="145" spans="2:20" s="93" customFormat="1" ht="17.5" customHeight="1" x14ac:dyDescent="0.2">
      <c r="B145" s="94" t="str">
        <f>Data_Drop!C148</f>
        <v>Humboldt</v>
      </c>
      <c r="C145" s="95"/>
      <c r="D145" s="96">
        <f>Data_Drop!M148</f>
        <v>8128</v>
      </c>
      <c r="E145" s="96"/>
      <c r="F145" s="96">
        <f>Data_Drop!N148</f>
        <v>5</v>
      </c>
      <c r="G145" s="96"/>
      <c r="H145" s="96">
        <f>Data_Drop!O148</f>
        <v>8133</v>
      </c>
      <c r="I145" s="96"/>
      <c r="J145" s="96">
        <f>Data_Drop!X148</f>
        <v>5830</v>
      </c>
      <c r="K145" s="96"/>
      <c r="L145" s="96">
        <f>Data_Drop!Y148</f>
        <v>271</v>
      </c>
      <c r="M145" s="96"/>
      <c r="N145" s="96">
        <f>Data_Drop!Z148</f>
        <v>711</v>
      </c>
      <c r="O145" s="96">
        <f>Data_Drop!AB148</f>
        <v>6812</v>
      </c>
      <c r="P145" s="96">
        <f>Data_Drop!AA148</f>
        <v>168</v>
      </c>
      <c r="Q145" s="96"/>
      <c r="R145" s="96">
        <f>Data_Drop!AC148</f>
        <v>0</v>
      </c>
      <c r="S145" s="97"/>
      <c r="T145" s="98">
        <f t="shared" si="2"/>
        <v>6980</v>
      </c>
    </row>
    <row r="146" spans="2:20" s="93" customFormat="1" ht="17.5" customHeight="1" x14ac:dyDescent="0.2">
      <c r="B146" s="94" t="str">
        <f>Data_Drop!C149</f>
        <v>Independence</v>
      </c>
      <c r="C146" s="95"/>
      <c r="D146" s="96">
        <f>Data_Drop!M149</f>
        <v>8128</v>
      </c>
      <c r="E146" s="96"/>
      <c r="F146" s="96">
        <f>Data_Drop!N149</f>
        <v>5</v>
      </c>
      <c r="G146" s="96"/>
      <c r="H146" s="96">
        <f>Data_Drop!O149</f>
        <v>8133</v>
      </c>
      <c r="I146" s="96"/>
      <c r="J146" s="96">
        <f>Data_Drop!X149</f>
        <v>6677</v>
      </c>
      <c r="K146" s="96"/>
      <c r="L146" s="96">
        <f>Data_Drop!Y149</f>
        <v>208</v>
      </c>
      <c r="M146" s="96"/>
      <c r="N146" s="96">
        <f>Data_Drop!Z149</f>
        <v>951</v>
      </c>
      <c r="O146" s="96">
        <f>Data_Drop!AB149</f>
        <v>7836</v>
      </c>
      <c r="P146" s="96">
        <f>Data_Drop!AA149</f>
        <v>213</v>
      </c>
      <c r="Q146" s="96"/>
      <c r="R146" s="96">
        <f>Data_Drop!AC149</f>
        <v>0</v>
      </c>
      <c r="S146" s="97"/>
      <c r="T146" s="98">
        <f t="shared" si="2"/>
        <v>8049</v>
      </c>
    </row>
    <row r="147" spans="2:20" s="93" customFormat="1" ht="17.5" customHeight="1" x14ac:dyDescent="0.2">
      <c r="B147" s="94" t="str">
        <f>Data_Drop!C150</f>
        <v>Indianola</v>
      </c>
      <c r="C147" s="95"/>
      <c r="D147" s="96">
        <f>Data_Drop!M150</f>
        <v>8128</v>
      </c>
      <c r="E147" s="96"/>
      <c r="F147" s="96">
        <f>Data_Drop!N150</f>
        <v>5</v>
      </c>
      <c r="G147" s="96"/>
      <c r="H147" s="96">
        <f>Data_Drop!O150</f>
        <v>8133</v>
      </c>
      <c r="I147" s="96"/>
      <c r="J147" s="96">
        <f>Data_Drop!X150</f>
        <v>16689</v>
      </c>
      <c r="K147" s="96"/>
      <c r="L147" s="96">
        <f>Data_Drop!Y150</f>
        <v>328</v>
      </c>
      <c r="M147" s="96"/>
      <c r="N147" s="96">
        <f>Data_Drop!Z150</f>
        <v>2378</v>
      </c>
      <c r="O147" s="96">
        <f>Data_Drop!AB150</f>
        <v>19395</v>
      </c>
      <c r="P147" s="96">
        <f>Data_Drop!AA150</f>
        <v>263</v>
      </c>
      <c r="Q147" s="96"/>
      <c r="R147" s="96">
        <f>Data_Drop!AC150</f>
        <v>0</v>
      </c>
      <c r="S147" s="97"/>
      <c r="T147" s="98">
        <f t="shared" si="2"/>
        <v>19658</v>
      </c>
    </row>
    <row r="148" spans="2:20" s="93" customFormat="1" ht="17.5" customHeight="1" x14ac:dyDescent="0.2">
      <c r="B148" s="94" t="str">
        <f>Data_Drop!C151</f>
        <v>Interstate 35</v>
      </c>
      <c r="C148" s="95"/>
      <c r="D148" s="96">
        <f>Data_Drop!M151</f>
        <v>8128</v>
      </c>
      <c r="E148" s="96"/>
      <c r="F148" s="96">
        <f>Data_Drop!N151</f>
        <v>5</v>
      </c>
      <c r="G148" s="96"/>
      <c r="H148" s="96">
        <f>Data_Drop!O151</f>
        <v>8133</v>
      </c>
      <c r="I148" s="96"/>
      <c r="J148" s="96">
        <f>Data_Drop!X151</f>
        <v>3995</v>
      </c>
      <c r="K148" s="96"/>
      <c r="L148" s="96">
        <f>Data_Drop!Y151</f>
        <v>164</v>
      </c>
      <c r="M148" s="96"/>
      <c r="N148" s="96">
        <f>Data_Drop!Z151</f>
        <v>360</v>
      </c>
      <c r="O148" s="96">
        <f>Data_Drop!AB151</f>
        <v>4519</v>
      </c>
      <c r="P148" s="96">
        <f>Data_Drop!AA151</f>
        <v>123</v>
      </c>
      <c r="Q148" s="96"/>
      <c r="R148" s="96">
        <f>Data_Drop!AC151</f>
        <v>0</v>
      </c>
      <c r="S148" s="97"/>
      <c r="T148" s="98">
        <f t="shared" si="2"/>
        <v>4642</v>
      </c>
    </row>
    <row r="149" spans="2:20" s="93" customFormat="1" ht="17.5" customHeight="1" x14ac:dyDescent="0.2">
      <c r="B149" s="94" t="str">
        <f>Data_Drop!C152</f>
        <v>Iowa City</v>
      </c>
      <c r="C149" s="95"/>
      <c r="D149" s="96">
        <f>Data_Drop!M152</f>
        <v>8128</v>
      </c>
      <c r="E149" s="96"/>
      <c r="F149" s="96">
        <f>Data_Drop!N152</f>
        <v>5</v>
      </c>
      <c r="G149" s="96"/>
      <c r="H149" s="96">
        <f>Data_Drop!O152</f>
        <v>8133</v>
      </c>
      <c r="I149" s="96"/>
      <c r="J149" s="96">
        <f>Data_Drop!X152</f>
        <v>71848</v>
      </c>
      <c r="K149" s="96"/>
      <c r="L149" s="96">
        <f>Data_Drop!Y152</f>
        <v>2490</v>
      </c>
      <c r="M149" s="96"/>
      <c r="N149" s="96">
        <f>Data_Drop!Z152</f>
        <v>8256</v>
      </c>
      <c r="O149" s="96">
        <f>Data_Drop!AB152</f>
        <v>82594</v>
      </c>
      <c r="P149" s="96">
        <f>Data_Drop!AA152</f>
        <v>1288</v>
      </c>
      <c r="Q149" s="96"/>
      <c r="R149" s="96">
        <f>Data_Drop!AC152</f>
        <v>0</v>
      </c>
      <c r="S149" s="97"/>
      <c r="T149" s="98">
        <f t="shared" si="2"/>
        <v>83882</v>
      </c>
    </row>
    <row r="150" spans="2:20" s="93" customFormat="1" ht="17.5" customHeight="1" x14ac:dyDescent="0.2">
      <c r="B150" s="94" t="str">
        <f>Data_Drop!C153</f>
        <v>Iowa Falls</v>
      </c>
      <c r="C150" s="95"/>
      <c r="D150" s="96">
        <f>Data_Drop!M153</f>
        <v>8128</v>
      </c>
      <c r="E150" s="96"/>
      <c r="F150" s="96">
        <f>Data_Drop!N153</f>
        <v>5</v>
      </c>
      <c r="G150" s="96"/>
      <c r="H150" s="96">
        <f>Data_Drop!O153</f>
        <v>8133</v>
      </c>
      <c r="I150" s="96"/>
      <c r="J150" s="96">
        <f>Data_Drop!X153</f>
        <v>4874</v>
      </c>
      <c r="K150" s="96"/>
      <c r="L150" s="96">
        <f>Data_Drop!Y153</f>
        <v>170</v>
      </c>
      <c r="M150" s="96"/>
      <c r="N150" s="96">
        <f>Data_Drop!Z153</f>
        <v>549</v>
      </c>
      <c r="O150" s="96">
        <f>Data_Drop!AB153</f>
        <v>5593</v>
      </c>
      <c r="P150" s="96">
        <f>Data_Drop!AA153</f>
        <v>178</v>
      </c>
      <c r="Q150" s="96"/>
      <c r="R150" s="96">
        <f>Data_Drop!AC153</f>
        <v>0</v>
      </c>
      <c r="S150" s="97"/>
      <c r="T150" s="98">
        <f t="shared" si="2"/>
        <v>5771</v>
      </c>
    </row>
    <row r="151" spans="2:20" s="93" customFormat="1" ht="17.5" customHeight="1" x14ac:dyDescent="0.2">
      <c r="B151" s="94" t="str">
        <f>Data_Drop!C154</f>
        <v>Iowa Valley</v>
      </c>
      <c r="C151" s="95"/>
      <c r="D151" s="96">
        <f>Data_Drop!M154</f>
        <v>8128</v>
      </c>
      <c r="E151" s="96"/>
      <c r="F151" s="96">
        <f>Data_Drop!N154</f>
        <v>5</v>
      </c>
      <c r="G151" s="96"/>
      <c r="H151" s="96">
        <f>Data_Drop!O154</f>
        <v>8133</v>
      </c>
      <c r="I151" s="96"/>
      <c r="J151" s="96">
        <f>Data_Drop!X154</f>
        <v>2425</v>
      </c>
      <c r="K151" s="96"/>
      <c r="L151" s="96">
        <f>Data_Drop!Y154</f>
        <v>157</v>
      </c>
      <c r="M151" s="96"/>
      <c r="N151" s="96">
        <f>Data_Drop!Z154</f>
        <v>308</v>
      </c>
      <c r="O151" s="96">
        <f>Data_Drop!AB154</f>
        <v>2890</v>
      </c>
      <c r="P151" s="96">
        <f>Data_Drop!AA154</f>
        <v>110</v>
      </c>
      <c r="Q151" s="96"/>
      <c r="R151" s="96">
        <f>Data_Drop!AC154</f>
        <v>0</v>
      </c>
      <c r="S151" s="97"/>
      <c r="T151" s="98">
        <f t="shared" si="2"/>
        <v>3000</v>
      </c>
    </row>
    <row r="152" spans="2:20" s="93" customFormat="1" ht="17.5" customHeight="1" x14ac:dyDescent="0.2">
      <c r="B152" s="94" t="str">
        <f>Data_Drop!C155</f>
        <v>IKM-Manning</v>
      </c>
      <c r="C152" s="95"/>
      <c r="D152" s="96">
        <f>Data_Drop!M155</f>
        <v>8189</v>
      </c>
      <c r="E152" s="96"/>
      <c r="F152" s="96">
        <f>Data_Drop!N155</f>
        <v>0</v>
      </c>
      <c r="G152" s="96"/>
      <c r="H152" s="96">
        <f>Data_Drop!O155</f>
        <v>8189</v>
      </c>
      <c r="I152" s="96"/>
      <c r="J152" s="96">
        <f>Data_Drop!X155</f>
        <v>0</v>
      </c>
      <c r="K152" s="96"/>
      <c r="L152" s="96">
        <f>Data_Drop!Y155</f>
        <v>0</v>
      </c>
      <c r="M152" s="96"/>
      <c r="N152" s="96">
        <f>Data_Drop!Z155</f>
        <v>0</v>
      </c>
      <c r="O152" s="96">
        <f>Data_Drop!AB155</f>
        <v>0</v>
      </c>
      <c r="P152" s="96">
        <f>Data_Drop!AA155</f>
        <v>115</v>
      </c>
      <c r="Q152" s="96"/>
      <c r="R152" s="96">
        <f>Data_Drop!AC155</f>
        <v>4300</v>
      </c>
      <c r="S152" s="97"/>
      <c r="T152" s="98">
        <f t="shared" si="2"/>
        <v>4415</v>
      </c>
    </row>
    <row r="153" spans="2:20" s="93" customFormat="1" ht="17.5" customHeight="1" x14ac:dyDescent="0.2">
      <c r="B153" s="94" t="str">
        <f>Data_Drop!C156</f>
        <v>Janesville</v>
      </c>
      <c r="C153" s="95"/>
      <c r="D153" s="96">
        <f>Data_Drop!M156</f>
        <v>8163</v>
      </c>
      <c r="E153" s="96"/>
      <c r="F153" s="96">
        <f>Data_Drop!N156</f>
        <v>0</v>
      </c>
      <c r="G153" s="96"/>
      <c r="H153" s="96">
        <f>Data_Drop!O156</f>
        <v>8163</v>
      </c>
      <c r="I153" s="96"/>
      <c r="J153" s="96">
        <f>Data_Drop!X156</f>
        <v>0</v>
      </c>
      <c r="K153" s="96"/>
      <c r="L153" s="96">
        <f>Data_Drop!Y156</f>
        <v>0</v>
      </c>
      <c r="M153" s="96"/>
      <c r="N153" s="96">
        <f>Data_Drop!Z156</f>
        <v>0</v>
      </c>
      <c r="O153" s="96">
        <f>Data_Drop!AB156</f>
        <v>0</v>
      </c>
      <c r="P153" s="96">
        <f>Data_Drop!AA156</f>
        <v>93</v>
      </c>
      <c r="Q153" s="96"/>
      <c r="R153" s="96">
        <f>Data_Drop!AC156</f>
        <v>2416</v>
      </c>
      <c r="S153" s="97"/>
      <c r="T153" s="98">
        <f t="shared" si="2"/>
        <v>2509</v>
      </c>
    </row>
    <row r="154" spans="2:20" s="93" customFormat="1" ht="17.5" customHeight="1" x14ac:dyDescent="0.2">
      <c r="B154" s="94" t="str">
        <f>Data_Drop!C157</f>
        <v>Greene County</v>
      </c>
      <c r="C154" s="95"/>
      <c r="D154" s="96">
        <f>Data_Drop!M157</f>
        <v>8162</v>
      </c>
      <c r="E154" s="96"/>
      <c r="F154" s="96">
        <f>Data_Drop!N157</f>
        <v>0</v>
      </c>
      <c r="G154" s="96"/>
      <c r="H154" s="96">
        <f>Data_Drop!O157</f>
        <v>8162</v>
      </c>
      <c r="I154" s="96"/>
      <c r="J154" s="96">
        <f>Data_Drop!X157</f>
        <v>0</v>
      </c>
      <c r="K154" s="96"/>
      <c r="L154" s="96">
        <f>Data_Drop!Y157</f>
        <v>0</v>
      </c>
      <c r="M154" s="96"/>
      <c r="N154" s="96">
        <f>Data_Drop!Z157</f>
        <v>0</v>
      </c>
      <c r="O154" s="96">
        <f>Data_Drop!AB157</f>
        <v>0</v>
      </c>
      <c r="P154" s="96">
        <f>Data_Drop!AA157</f>
        <v>155</v>
      </c>
      <c r="Q154" s="96"/>
      <c r="R154" s="96">
        <f>Data_Drop!AC157</f>
        <v>6812</v>
      </c>
      <c r="S154" s="97"/>
      <c r="T154" s="98">
        <f t="shared" si="2"/>
        <v>6967</v>
      </c>
    </row>
    <row r="155" spans="2:20" s="93" customFormat="1" ht="17.5" customHeight="1" x14ac:dyDescent="0.2">
      <c r="B155" s="94" t="str">
        <f>Data_Drop!C158</f>
        <v>Jesup</v>
      </c>
      <c r="C155" s="95"/>
      <c r="D155" s="96">
        <f>Data_Drop!M158</f>
        <v>8128</v>
      </c>
      <c r="E155" s="96"/>
      <c r="F155" s="96">
        <f>Data_Drop!N158</f>
        <v>5</v>
      </c>
      <c r="G155" s="96"/>
      <c r="H155" s="96">
        <f>Data_Drop!O158</f>
        <v>8133</v>
      </c>
      <c r="I155" s="96"/>
      <c r="J155" s="96">
        <f>Data_Drop!X158</f>
        <v>4133</v>
      </c>
      <c r="K155" s="96"/>
      <c r="L155" s="96">
        <f>Data_Drop!Y158</f>
        <v>154</v>
      </c>
      <c r="M155" s="96"/>
      <c r="N155" s="96">
        <f>Data_Drop!Z158</f>
        <v>481</v>
      </c>
      <c r="O155" s="96">
        <f>Data_Drop!AB158</f>
        <v>4768</v>
      </c>
      <c r="P155" s="96">
        <f>Data_Drop!AA158</f>
        <v>175</v>
      </c>
      <c r="Q155" s="96"/>
      <c r="R155" s="96">
        <f>Data_Drop!AC158</f>
        <v>0</v>
      </c>
      <c r="S155" s="97"/>
      <c r="T155" s="98">
        <f t="shared" si="2"/>
        <v>4943</v>
      </c>
    </row>
    <row r="156" spans="2:20" s="93" customFormat="1" ht="17.5" customHeight="1" x14ac:dyDescent="0.2">
      <c r="B156" s="94" t="str">
        <f>Data_Drop!C159</f>
        <v>Johnston</v>
      </c>
      <c r="C156" s="95"/>
      <c r="D156" s="96">
        <f>Data_Drop!M159</f>
        <v>8128</v>
      </c>
      <c r="E156" s="96"/>
      <c r="F156" s="96">
        <f>Data_Drop!N159</f>
        <v>5</v>
      </c>
      <c r="G156" s="96"/>
      <c r="H156" s="96">
        <f>Data_Drop!O159</f>
        <v>8133</v>
      </c>
      <c r="I156" s="96"/>
      <c r="J156" s="96">
        <f>Data_Drop!X159</f>
        <v>33365</v>
      </c>
      <c r="K156" s="96"/>
      <c r="L156" s="96">
        <f>Data_Drop!Y159</f>
        <v>1324</v>
      </c>
      <c r="M156" s="96"/>
      <c r="N156" s="96">
        <f>Data_Drop!Z159</f>
        <v>4422</v>
      </c>
      <c r="O156" s="96">
        <f>Data_Drop!AB159</f>
        <v>39111</v>
      </c>
      <c r="P156" s="96">
        <f>Data_Drop!AA159</f>
        <v>515</v>
      </c>
      <c r="Q156" s="96"/>
      <c r="R156" s="96">
        <f>Data_Drop!AC159</f>
        <v>0</v>
      </c>
      <c r="S156" s="97"/>
      <c r="T156" s="98">
        <f t="shared" si="2"/>
        <v>39626</v>
      </c>
    </row>
    <row r="157" spans="2:20" s="93" customFormat="1" ht="17.5" customHeight="1" x14ac:dyDescent="0.2">
      <c r="B157" s="94" t="str">
        <f>Data_Drop!C160</f>
        <v>Keokuk</v>
      </c>
      <c r="C157" s="95"/>
      <c r="D157" s="96">
        <f>Data_Drop!M160</f>
        <v>8128</v>
      </c>
      <c r="E157" s="96"/>
      <c r="F157" s="96">
        <f>Data_Drop!N160</f>
        <v>5</v>
      </c>
      <c r="G157" s="96"/>
      <c r="H157" s="96">
        <f>Data_Drop!O160</f>
        <v>8133</v>
      </c>
      <c r="I157" s="96"/>
      <c r="J157" s="96">
        <f>Data_Drop!X160</f>
        <v>8732</v>
      </c>
      <c r="K157" s="96"/>
      <c r="L157" s="96">
        <f>Data_Drop!Y160</f>
        <v>184</v>
      </c>
      <c r="M157" s="96"/>
      <c r="N157" s="96">
        <f>Data_Drop!Z160</f>
        <v>1900</v>
      </c>
      <c r="O157" s="96">
        <f>Data_Drop!AB160</f>
        <v>10816</v>
      </c>
      <c r="P157" s="96">
        <f>Data_Drop!AA160</f>
        <v>230</v>
      </c>
      <c r="Q157" s="96"/>
      <c r="R157" s="96">
        <f>Data_Drop!AC160</f>
        <v>0</v>
      </c>
      <c r="S157" s="97"/>
      <c r="T157" s="98">
        <f t="shared" si="2"/>
        <v>11046</v>
      </c>
    </row>
    <row r="158" spans="2:20" s="93" customFormat="1" ht="17.5" customHeight="1" x14ac:dyDescent="0.2">
      <c r="B158" s="94" t="str">
        <f>Data_Drop!C161</f>
        <v>Keota</v>
      </c>
      <c r="C158" s="95"/>
      <c r="D158" s="96">
        <f>Data_Drop!M161</f>
        <v>8132</v>
      </c>
      <c r="E158" s="96"/>
      <c r="F158" s="96">
        <f>Data_Drop!N161</f>
        <v>1</v>
      </c>
      <c r="G158" s="96"/>
      <c r="H158" s="96">
        <f>Data_Drop!O161</f>
        <v>8133</v>
      </c>
      <c r="I158" s="96"/>
      <c r="J158" s="96">
        <f>Data_Drop!X161</f>
        <v>338</v>
      </c>
      <c r="K158" s="96"/>
      <c r="L158" s="96">
        <f>Data_Drop!Y161</f>
        <v>32</v>
      </c>
      <c r="M158" s="96"/>
      <c r="N158" s="96">
        <f>Data_Drop!Z161</f>
        <v>33</v>
      </c>
      <c r="O158" s="96">
        <f>Data_Drop!AB161</f>
        <v>403</v>
      </c>
      <c r="P158" s="96">
        <f>Data_Drop!AA161</f>
        <v>45</v>
      </c>
      <c r="Q158" s="96"/>
      <c r="R158" s="96">
        <f>Data_Drop!AC161</f>
        <v>1613</v>
      </c>
      <c r="S158" s="97"/>
      <c r="T158" s="98">
        <f t="shared" si="2"/>
        <v>2061</v>
      </c>
    </row>
    <row r="159" spans="2:20" s="93" customFormat="1" ht="17.5" customHeight="1" x14ac:dyDescent="0.2">
      <c r="B159" s="94" t="str">
        <f>Data_Drop!C162</f>
        <v>Kingsley-Pierson</v>
      </c>
      <c r="C159" s="95"/>
      <c r="D159" s="96">
        <f>Data_Drop!M162</f>
        <v>8191</v>
      </c>
      <c r="E159" s="96"/>
      <c r="F159" s="96">
        <f>Data_Drop!N162</f>
        <v>0</v>
      </c>
      <c r="G159" s="96"/>
      <c r="H159" s="96">
        <f>Data_Drop!O162</f>
        <v>8191</v>
      </c>
      <c r="I159" s="96"/>
      <c r="J159" s="96">
        <f>Data_Drop!X162</f>
        <v>0</v>
      </c>
      <c r="K159" s="96"/>
      <c r="L159" s="96">
        <f>Data_Drop!Y162</f>
        <v>0</v>
      </c>
      <c r="M159" s="96"/>
      <c r="N159" s="96">
        <f>Data_Drop!Z162</f>
        <v>0</v>
      </c>
      <c r="O159" s="96">
        <f>Data_Drop!AB162</f>
        <v>0</v>
      </c>
      <c r="P159" s="96">
        <f>Data_Drop!AA162</f>
        <v>0</v>
      </c>
      <c r="Q159" s="96"/>
      <c r="R159" s="96">
        <f>Data_Drop!AC162</f>
        <v>2859</v>
      </c>
      <c r="S159" s="97"/>
      <c r="T159" s="98">
        <f t="shared" si="2"/>
        <v>2859</v>
      </c>
    </row>
    <row r="160" spans="2:20" s="93" customFormat="1" ht="17.5" customHeight="1" x14ac:dyDescent="0.2">
      <c r="B160" s="94" t="str">
        <f>Data_Drop!C163</f>
        <v>Knoxville</v>
      </c>
      <c r="C160" s="95"/>
      <c r="D160" s="96">
        <f>Data_Drop!M163</f>
        <v>8128</v>
      </c>
      <c r="E160" s="96"/>
      <c r="F160" s="96">
        <f>Data_Drop!N163</f>
        <v>5</v>
      </c>
      <c r="G160" s="96"/>
      <c r="H160" s="96">
        <f>Data_Drop!O163</f>
        <v>8133</v>
      </c>
      <c r="I160" s="96"/>
      <c r="J160" s="96">
        <f>Data_Drop!X163</f>
        <v>8141</v>
      </c>
      <c r="K160" s="96"/>
      <c r="L160" s="96">
        <f>Data_Drop!Y163</f>
        <v>214</v>
      </c>
      <c r="M160" s="96"/>
      <c r="N160" s="96">
        <f>Data_Drop!Z163</f>
        <v>1270</v>
      </c>
      <c r="O160" s="96">
        <f>Data_Drop!AB163</f>
        <v>9625</v>
      </c>
      <c r="P160" s="96">
        <f>Data_Drop!AA163</f>
        <v>180</v>
      </c>
      <c r="Q160" s="96"/>
      <c r="R160" s="96">
        <f>Data_Drop!AC163</f>
        <v>0</v>
      </c>
      <c r="S160" s="97"/>
      <c r="T160" s="98">
        <f t="shared" si="2"/>
        <v>9805</v>
      </c>
    </row>
    <row r="161" spans="2:20" s="93" customFormat="1" ht="17.5" customHeight="1" x14ac:dyDescent="0.2">
      <c r="B161" s="94" t="str">
        <f>Data_Drop!C164</f>
        <v>Lake Mills</v>
      </c>
      <c r="C161" s="95"/>
      <c r="D161" s="96">
        <f>Data_Drop!M164</f>
        <v>8128</v>
      </c>
      <c r="E161" s="96"/>
      <c r="F161" s="96">
        <f>Data_Drop!N164</f>
        <v>5</v>
      </c>
      <c r="G161" s="96"/>
      <c r="H161" s="96">
        <f>Data_Drop!O164</f>
        <v>8133</v>
      </c>
      <c r="I161" s="96"/>
      <c r="J161" s="96">
        <f>Data_Drop!X164</f>
        <v>2723</v>
      </c>
      <c r="K161" s="96"/>
      <c r="L161" s="96">
        <f>Data_Drop!Y164</f>
        <v>65</v>
      </c>
      <c r="M161" s="96"/>
      <c r="N161" s="96">
        <f>Data_Drop!Z164</f>
        <v>399</v>
      </c>
      <c r="O161" s="96">
        <f>Data_Drop!AB164</f>
        <v>3187</v>
      </c>
      <c r="P161" s="96">
        <f>Data_Drop!AA164</f>
        <v>80</v>
      </c>
      <c r="Q161" s="96"/>
      <c r="R161" s="96">
        <f>Data_Drop!AC164</f>
        <v>0</v>
      </c>
      <c r="S161" s="97"/>
      <c r="T161" s="98">
        <f t="shared" si="2"/>
        <v>3267</v>
      </c>
    </row>
    <row r="162" spans="2:20" s="93" customFormat="1" ht="17.5" customHeight="1" x14ac:dyDescent="0.2">
      <c r="B162" s="94" t="str">
        <f>Data_Drop!C165</f>
        <v>Lamoni</v>
      </c>
      <c r="C162" s="95"/>
      <c r="D162" s="96">
        <f>Data_Drop!M165</f>
        <v>8128</v>
      </c>
      <c r="E162" s="96"/>
      <c r="F162" s="96">
        <f>Data_Drop!N165</f>
        <v>5</v>
      </c>
      <c r="G162" s="96"/>
      <c r="H162" s="96">
        <f>Data_Drop!O165</f>
        <v>8133</v>
      </c>
      <c r="I162" s="96"/>
      <c r="J162" s="96">
        <f>Data_Drop!X165</f>
        <v>1445</v>
      </c>
      <c r="K162" s="96"/>
      <c r="L162" s="96">
        <f>Data_Drop!Y165</f>
        <v>132</v>
      </c>
      <c r="M162" s="96"/>
      <c r="N162" s="96">
        <f>Data_Drop!Z165</f>
        <v>253</v>
      </c>
      <c r="O162" s="96">
        <f>Data_Drop!AB165</f>
        <v>1830</v>
      </c>
      <c r="P162" s="96">
        <f>Data_Drop!AA165</f>
        <v>70</v>
      </c>
      <c r="Q162" s="96"/>
      <c r="R162" s="96">
        <f>Data_Drop!AC165</f>
        <v>0</v>
      </c>
      <c r="S162" s="97"/>
      <c r="T162" s="98">
        <f t="shared" si="2"/>
        <v>1900</v>
      </c>
    </row>
    <row r="163" spans="2:20" s="93" customFormat="1" ht="17.5" customHeight="1" x14ac:dyDescent="0.2">
      <c r="B163" s="94" t="str">
        <f>Data_Drop!C166</f>
        <v>Laurens-Marathon</v>
      </c>
      <c r="C163" s="95"/>
      <c r="D163" s="96">
        <f>Data_Drop!M166</f>
        <v>8128</v>
      </c>
      <c r="E163" s="96"/>
      <c r="F163" s="96">
        <f>Data_Drop!N166</f>
        <v>5</v>
      </c>
      <c r="G163" s="96"/>
      <c r="H163" s="96">
        <f>Data_Drop!O166</f>
        <v>8133</v>
      </c>
      <c r="I163" s="96"/>
      <c r="J163" s="96">
        <f>Data_Drop!X166</f>
        <v>1400</v>
      </c>
      <c r="K163" s="96"/>
      <c r="L163" s="96">
        <f>Data_Drop!Y166</f>
        <v>147</v>
      </c>
      <c r="M163" s="96"/>
      <c r="N163" s="96">
        <f>Data_Drop!Z166</f>
        <v>264</v>
      </c>
      <c r="O163" s="96">
        <f>Data_Drop!AB166</f>
        <v>1811</v>
      </c>
      <c r="P163" s="96">
        <f>Data_Drop!AA166</f>
        <v>33</v>
      </c>
      <c r="Q163" s="96"/>
      <c r="R163" s="96">
        <f>Data_Drop!AC166</f>
        <v>0</v>
      </c>
      <c r="S163" s="97"/>
      <c r="T163" s="98">
        <f t="shared" si="2"/>
        <v>1844</v>
      </c>
    </row>
    <row r="164" spans="2:20" s="93" customFormat="1" ht="17.5" customHeight="1" x14ac:dyDescent="0.2">
      <c r="B164" s="94" t="str">
        <f>Data_Drop!C167</f>
        <v>Lawton-Bronson</v>
      </c>
      <c r="C164" s="95"/>
      <c r="D164" s="96">
        <f>Data_Drop!M167</f>
        <v>8128</v>
      </c>
      <c r="E164" s="96"/>
      <c r="F164" s="96">
        <f>Data_Drop!N167</f>
        <v>5</v>
      </c>
      <c r="G164" s="96"/>
      <c r="H164" s="96">
        <f>Data_Drop!O167</f>
        <v>8133</v>
      </c>
      <c r="I164" s="96"/>
      <c r="J164" s="96">
        <f>Data_Drop!X167</f>
        <v>3006</v>
      </c>
      <c r="K164" s="96"/>
      <c r="L164" s="96">
        <f>Data_Drop!Y167</f>
        <v>107</v>
      </c>
      <c r="M164" s="96"/>
      <c r="N164" s="96">
        <f>Data_Drop!Z167</f>
        <v>355</v>
      </c>
      <c r="O164" s="96">
        <f>Data_Drop!AB167</f>
        <v>3468</v>
      </c>
      <c r="P164" s="96">
        <f>Data_Drop!AA167</f>
        <v>73</v>
      </c>
      <c r="Q164" s="96"/>
      <c r="R164" s="96">
        <f>Data_Drop!AC167</f>
        <v>0</v>
      </c>
      <c r="S164" s="97"/>
      <c r="T164" s="98">
        <f t="shared" si="2"/>
        <v>3541</v>
      </c>
    </row>
    <row r="165" spans="2:20" s="93" customFormat="1" ht="17.5" customHeight="1" x14ac:dyDescent="0.2">
      <c r="B165" s="94" t="str">
        <f>Data_Drop!C168</f>
        <v>East Marshall</v>
      </c>
      <c r="C165" s="95"/>
      <c r="D165" s="96">
        <f>Data_Drop!M168</f>
        <v>8172</v>
      </c>
      <c r="E165" s="96"/>
      <c r="F165" s="96">
        <f>Data_Drop!N168</f>
        <v>0</v>
      </c>
      <c r="G165" s="96"/>
      <c r="H165" s="96">
        <f>Data_Drop!O168</f>
        <v>8172</v>
      </c>
      <c r="I165" s="96"/>
      <c r="J165" s="96">
        <f>Data_Drop!X168</f>
        <v>0</v>
      </c>
      <c r="K165" s="96"/>
      <c r="L165" s="96">
        <f>Data_Drop!Y168</f>
        <v>0</v>
      </c>
      <c r="M165" s="96"/>
      <c r="N165" s="96">
        <f>Data_Drop!Z168</f>
        <v>0</v>
      </c>
      <c r="O165" s="96">
        <f>Data_Drop!AB168</f>
        <v>0</v>
      </c>
      <c r="P165" s="96">
        <f>Data_Drop!AA168</f>
        <v>60</v>
      </c>
      <c r="Q165" s="96"/>
      <c r="R165" s="96">
        <f>Data_Drop!AC168</f>
        <v>2909</v>
      </c>
      <c r="S165" s="97"/>
      <c r="T165" s="98">
        <f t="shared" si="2"/>
        <v>2969</v>
      </c>
    </row>
    <row r="166" spans="2:20" s="93" customFormat="1" ht="17.5" customHeight="1" x14ac:dyDescent="0.2">
      <c r="B166" s="94" t="str">
        <f>Data_Drop!C169</f>
        <v>Le Mars</v>
      </c>
      <c r="C166" s="95"/>
      <c r="D166" s="96">
        <f>Data_Drop!M169</f>
        <v>8128</v>
      </c>
      <c r="E166" s="96"/>
      <c r="F166" s="96">
        <f>Data_Drop!N169</f>
        <v>5</v>
      </c>
      <c r="G166" s="96"/>
      <c r="H166" s="96">
        <f>Data_Drop!O169</f>
        <v>8133</v>
      </c>
      <c r="I166" s="96"/>
      <c r="J166" s="96">
        <f>Data_Drop!X169</f>
        <v>10731</v>
      </c>
      <c r="K166" s="96"/>
      <c r="L166" s="96">
        <f>Data_Drop!Y169</f>
        <v>402</v>
      </c>
      <c r="M166" s="96"/>
      <c r="N166" s="96">
        <f>Data_Drop!Z169</f>
        <v>1825</v>
      </c>
      <c r="O166" s="96">
        <f>Data_Drop!AB169</f>
        <v>12958</v>
      </c>
      <c r="P166" s="96">
        <f>Data_Drop!AA169</f>
        <v>265</v>
      </c>
      <c r="Q166" s="96"/>
      <c r="R166" s="96">
        <f>Data_Drop!AC169</f>
        <v>0</v>
      </c>
      <c r="S166" s="97"/>
      <c r="T166" s="98">
        <f t="shared" si="2"/>
        <v>13223</v>
      </c>
    </row>
    <row r="167" spans="2:20" s="93" customFormat="1" ht="17.5" customHeight="1" x14ac:dyDescent="0.2">
      <c r="B167" s="94" t="str">
        <f>Data_Drop!C170</f>
        <v>Lenox</v>
      </c>
      <c r="C167" s="95"/>
      <c r="D167" s="96">
        <f>Data_Drop!M170</f>
        <v>8128</v>
      </c>
      <c r="E167" s="96"/>
      <c r="F167" s="96">
        <f>Data_Drop!N170</f>
        <v>5</v>
      </c>
      <c r="G167" s="96"/>
      <c r="H167" s="96">
        <f>Data_Drop!O170</f>
        <v>8133</v>
      </c>
      <c r="I167" s="96"/>
      <c r="J167" s="96">
        <f>Data_Drop!X170</f>
        <v>2121</v>
      </c>
      <c r="K167" s="96"/>
      <c r="L167" s="96">
        <f>Data_Drop!Y170</f>
        <v>180</v>
      </c>
      <c r="M167" s="96"/>
      <c r="N167" s="96">
        <f>Data_Drop!Z170</f>
        <v>233</v>
      </c>
      <c r="O167" s="96">
        <f>Data_Drop!AB170</f>
        <v>2534</v>
      </c>
      <c r="P167" s="96">
        <f>Data_Drop!AA170</f>
        <v>90</v>
      </c>
      <c r="Q167" s="96"/>
      <c r="R167" s="96">
        <f>Data_Drop!AC170</f>
        <v>0</v>
      </c>
      <c r="S167" s="97"/>
      <c r="T167" s="98">
        <f t="shared" si="2"/>
        <v>2624</v>
      </c>
    </row>
    <row r="168" spans="2:20" s="93" customFormat="1" ht="17.5" customHeight="1" x14ac:dyDescent="0.2">
      <c r="B168" s="94" t="str">
        <f>Data_Drop!C171</f>
        <v>Lewis Central</v>
      </c>
      <c r="C168" s="95"/>
      <c r="D168" s="96">
        <f>Data_Drop!M171</f>
        <v>8128</v>
      </c>
      <c r="E168" s="96"/>
      <c r="F168" s="96">
        <f>Data_Drop!N171</f>
        <v>5</v>
      </c>
      <c r="G168" s="96"/>
      <c r="H168" s="96">
        <f>Data_Drop!O171</f>
        <v>8133</v>
      </c>
      <c r="I168" s="96"/>
      <c r="J168" s="96">
        <f>Data_Drop!X171</f>
        <v>12787</v>
      </c>
      <c r="K168" s="96"/>
      <c r="L168" s="96">
        <f>Data_Drop!Y171</f>
        <v>386</v>
      </c>
      <c r="M168" s="96"/>
      <c r="N168" s="96">
        <f>Data_Drop!Z171</f>
        <v>1959</v>
      </c>
      <c r="O168" s="96">
        <f>Data_Drop!AB171</f>
        <v>15132</v>
      </c>
      <c r="P168" s="96">
        <f>Data_Drop!AA171</f>
        <v>183</v>
      </c>
      <c r="Q168" s="96"/>
      <c r="R168" s="96">
        <f>Data_Drop!AC171</f>
        <v>0</v>
      </c>
      <c r="S168" s="97"/>
      <c r="T168" s="98">
        <f t="shared" si="2"/>
        <v>15315</v>
      </c>
    </row>
    <row r="169" spans="2:20" s="93" customFormat="1" ht="17.5" customHeight="1" x14ac:dyDescent="0.2">
      <c r="B169" s="94" t="str">
        <f>Data_Drop!C172</f>
        <v>North Cedar</v>
      </c>
      <c r="C169" s="95"/>
      <c r="D169" s="96">
        <f>Data_Drop!M172</f>
        <v>8129</v>
      </c>
      <c r="E169" s="96"/>
      <c r="F169" s="96">
        <f>Data_Drop!N172</f>
        <v>4</v>
      </c>
      <c r="G169" s="96"/>
      <c r="H169" s="96">
        <f>Data_Drop!O172</f>
        <v>8133</v>
      </c>
      <c r="I169" s="96"/>
      <c r="J169" s="96">
        <f>Data_Drop!X172</f>
        <v>2704</v>
      </c>
      <c r="K169" s="96"/>
      <c r="L169" s="96">
        <f>Data_Drop!Y172</f>
        <v>122</v>
      </c>
      <c r="M169" s="96"/>
      <c r="N169" s="96">
        <f>Data_Drop!Z172</f>
        <v>419</v>
      </c>
      <c r="O169" s="96">
        <f>Data_Drop!AB172</f>
        <v>3245</v>
      </c>
      <c r="P169" s="96">
        <f>Data_Drop!AA172</f>
        <v>73</v>
      </c>
      <c r="Q169" s="96"/>
      <c r="R169" s="96">
        <f>Data_Drop!AC172</f>
        <v>811</v>
      </c>
      <c r="S169" s="97"/>
      <c r="T169" s="98">
        <f t="shared" si="2"/>
        <v>4129</v>
      </c>
    </row>
    <row r="170" spans="2:20" s="93" customFormat="1" ht="17.5" customHeight="1" x14ac:dyDescent="0.2">
      <c r="B170" s="94" t="str">
        <f>Data_Drop!C173</f>
        <v>Linn-Mar</v>
      </c>
      <c r="C170" s="95"/>
      <c r="D170" s="96">
        <f>Data_Drop!M173</f>
        <v>8128</v>
      </c>
      <c r="E170" s="96"/>
      <c r="F170" s="96">
        <f>Data_Drop!N173</f>
        <v>5</v>
      </c>
      <c r="G170" s="96"/>
      <c r="H170" s="96">
        <f>Data_Drop!O173</f>
        <v>8133</v>
      </c>
      <c r="I170" s="96"/>
      <c r="J170" s="96">
        <f>Data_Drop!X173</f>
        <v>37244</v>
      </c>
      <c r="K170" s="96"/>
      <c r="L170" s="96">
        <f>Data_Drop!Y173</f>
        <v>568</v>
      </c>
      <c r="M170" s="96"/>
      <c r="N170" s="96">
        <f>Data_Drop!Z173</f>
        <v>4035</v>
      </c>
      <c r="O170" s="96">
        <f>Data_Drop!AB173</f>
        <v>41847</v>
      </c>
      <c r="P170" s="96">
        <f>Data_Drop!AA173</f>
        <v>608</v>
      </c>
      <c r="Q170" s="96"/>
      <c r="R170" s="96">
        <f>Data_Drop!AC173</f>
        <v>0</v>
      </c>
      <c r="S170" s="97"/>
      <c r="T170" s="98">
        <f t="shared" si="2"/>
        <v>42455</v>
      </c>
    </row>
    <row r="171" spans="2:20" s="93" customFormat="1" ht="17.5" customHeight="1" x14ac:dyDescent="0.2">
      <c r="B171" s="94" t="str">
        <f>Data_Drop!C174</f>
        <v>Lisbon</v>
      </c>
      <c r="C171" s="95"/>
      <c r="D171" s="96">
        <f>Data_Drop!M174</f>
        <v>8128</v>
      </c>
      <c r="E171" s="96"/>
      <c r="F171" s="96">
        <f>Data_Drop!N174</f>
        <v>5</v>
      </c>
      <c r="G171" s="96"/>
      <c r="H171" s="96">
        <f>Data_Drop!O174</f>
        <v>8133</v>
      </c>
      <c r="I171" s="96"/>
      <c r="J171" s="96">
        <f>Data_Drop!X174</f>
        <v>3354</v>
      </c>
      <c r="K171" s="96"/>
      <c r="L171" s="96">
        <f>Data_Drop!Y174</f>
        <v>166</v>
      </c>
      <c r="M171" s="96"/>
      <c r="N171" s="96">
        <f>Data_Drop!Z174</f>
        <v>330</v>
      </c>
      <c r="O171" s="96">
        <f>Data_Drop!AB174</f>
        <v>3850</v>
      </c>
      <c r="P171" s="96">
        <f>Data_Drop!AA174</f>
        <v>130</v>
      </c>
      <c r="Q171" s="96"/>
      <c r="R171" s="96">
        <f>Data_Drop!AC174</f>
        <v>0</v>
      </c>
      <c r="S171" s="97"/>
      <c r="T171" s="98">
        <f t="shared" si="2"/>
        <v>3980</v>
      </c>
    </row>
    <row r="172" spans="2:20" s="93" customFormat="1" ht="17.5" customHeight="1" x14ac:dyDescent="0.2">
      <c r="B172" s="94" t="str">
        <f>Data_Drop!C175</f>
        <v>Logan-Magnolia</v>
      </c>
      <c r="C172" s="95"/>
      <c r="D172" s="96">
        <f>Data_Drop!M175</f>
        <v>8128</v>
      </c>
      <c r="E172" s="96"/>
      <c r="F172" s="96">
        <f>Data_Drop!N175</f>
        <v>5</v>
      </c>
      <c r="G172" s="96"/>
      <c r="H172" s="96">
        <f>Data_Drop!O175</f>
        <v>8133</v>
      </c>
      <c r="I172" s="96"/>
      <c r="J172" s="96">
        <f>Data_Drop!X175</f>
        <v>2772</v>
      </c>
      <c r="K172" s="96"/>
      <c r="L172" s="96">
        <f>Data_Drop!Y175</f>
        <v>122</v>
      </c>
      <c r="M172" s="96"/>
      <c r="N172" s="96">
        <f>Data_Drop!Z175</f>
        <v>339</v>
      </c>
      <c r="O172" s="96">
        <f>Data_Drop!AB175</f>
        <v>3233</v>
      </c>
      <c r="P172" s="96">
        <f>Data_Drop!AA175</f>
        <v>108</v>
      </c>
      <c r="Q172" s="96"/>
      <c r="R172" s="96">
        <f>Data_Drop!AC175</f>
        <v>0</v>
      </c>
      <c r="S172" s="97"/>
      <c r="T172" s="98">
        <f t="shared" si="2"/>
        <v>3341</v>
      </c>
    </row>
    <row r="173" spans="2:20" s="93" customFormat="1" ht="17.5" customHeight="1" x14ac:dyDescent="0.2">
      <c r="B173" s="94" t="str">
        <f>Data_Drop!C176</f>
        <v>Lone Tree</v>
      </c>
      <c r="C173" s="95"/>
      <c r="D173" s="96">
        <f>Data_Drop!M176</f>
        <v>8128</v>
      </c>
      <c r="E173" s="96"/>
      <c r="F173" s="96">
        <f>Data_Drop!N176</f>
        <v>5</v>
      </c>
      <c r="G173" s="96"/>
      <c r="H173" s="96">
        <f>Data_Drop!O176</f>
        <v>8133</v>
      </c>
      <c r="I173" s="96"/>
      <c r="J173" s="96">
        <f>Data_Drop!X176</f>
        <v>1432</v>
      </c>
      <c r="K173" s="96"/>
      <c r="L173" s="96">
        <f>Data_Drop!Y176</f>
        <v>75</v>
      </c>
      <c r="M173" s="96"/>
      <c r="N173" s="96">
        <f>Data_Drop!Z176</f>
        <v>111</v>
      </c>
      <c r="O173" s="96">
        <f>Data_Drop!AB176</f>
        <v>1618</v>
      </c>
      <c r="P173" s="96">
        <f>Data_Drop!AA176</f>
        <v>65</v>
      </c>
      <c r="Q173" s="96"/>
      <c r="R173" s="96">
        <f>Data_Drop!AC176</f>
        <v>0</v>
      </c>
      <c r="S173" s="97"/>
      <c r="T173" s="98">
        <f t="shared" si="2"/>
        <v>1683</v>
      </c>
    </row>
    <row r="174" spans="2:20" s="93" customFormat="1" ht="17.5" customHeight="1" x14ac:dyDescent="0.2">
      <c r="B174" s="94" t="str">
        <f>Data_Drop!C177</f>
        <v>Louisa-Muscatine</v>
      </c>
      <c r="C174" s="95"/>
      <c r="D174" s="96">
        <f>Data_Drop!M177</f>
        <v>8128</v>
      </c>
      <c r="E174" s="96"/>
      <c r="F174" s="96">
        <f>Data_Drop!N177</f>
        <v>5</v>
      </c>
      <c r="G174" s="96"/>
      <c r="H174" s="96">
        <f>Data_Drop!O177</f>
        <v>8133</v>
      </c>
      <c r="I174" s="96"/>
      <c r="J174" s="96">
        <f>Data_Drop!X177</f>
        <v>3228</v>
      </c>
      <c r="K174" s="96"/>
      <c r="L174" s="96">
        <f>Data_Drop!Y177</f>
        <v>83</v>
      </c>
      <c r="M174" s="96"/>
      <c r="N174" s="96">
        <f>Data_Drop!Z177</f>
        <v>465</v>
      </c>
      <c r="O174" s="96">
        <f>Data_Drop!AB177</f>
        <v>3776</v>
      </c>
      <c r="P174" s="96">
        <f>Data_Drop!AA177</f>
        <v>118</v>
      </c>
      <c r="Q174" s="96"/>
      <c r="R174" s="96">
        <f>Data_Drop!AC177</f>
        <v>0</v>
      </c>
      <c r="S174" s="97"/>
      <c r="T174" s="98">
        <f t="shared" si="2"/>
        <v>3894</v>
      </c>
    </row>
    <row r="175" spans="2:20" s="93" customFormat="1" ht="17.5" customHeight="1" x14ac:dyDescent="0.2">
      <c r="B175" s="94" t="str">
        <f>Data_Drop!C178</f>
        <v>Lynnville-Sully</v>
      </c>
      <c r="C175" s="95"/>
      <c r="D175" s="96">
        <f>Data_Drop!M178</f>
        <v>8128</v>
      </c>
      <c r="E175" s="96"/>
      <c r="F175" s="96">
        <f>Data_Drop!N178</f>
        <v>5</v>
      </c>
      <c r="G175" s="96"/>
      <c r="H175" s="96">
        <f>Data_Drop!O178</f>
        <v>8133</v>
      </c>
      <c r="I175" s="96"/>
      <c r="J175" s="96">
        <f>Data_Drop!X178</f>
        <v>2139</v>
      </c>
      <c r="K175" s="96"/>
      <c r="L175" s="96">
        <f>Data_Drop!Y178</f>
        <v>127</v>
      </c>
      <c r="M175" s="96"/>
      <c r="N175" s="96">
        <f>Data_Drop!Z178</f>
        <v>276</v>
      </c>
      <c r="O175" s="96">
        <f>Data_Drop!AB178</f>
        <v>2542</v>
      </c>
      <c r="P175" s="96">
        <f>Data_Drop!AA178</f>
        <v>78</v>
      </c>
      <c r="Q175" s="96"/>
      <c r="R175" s="96">
        <f>Data_Drop!AC178</f>
        <v>0</v>
      </c>
      <c r="S175" s="97"/>
      <c r="T175" s="98">
        <f t="shared" si="2"/>
        <v>2620</v>
      </c>
    </row>
    <row r="176" spans="2:20" s="93" customFormat="1" ht="17.5" customHeight="1" x14ac:dyDescent="0.2">
      <c r="B176" s="94" t="str">
        <f>Data_Drop!C179</f>
        <v>Madrid</v>
      </c>
      <c r="C176" s="95"/>
      <c r="D176" s="96">
        <f>Data_Drop!M179</f>
        <v>8128</v>
      </c>
      <c r="E176" s="96"/>
      <c r="F176" s="96">
        <f>Data_Drop!N179</f>
        <v>5</v>
      </c>
      <c r="G176" s="96"/>
      <c r="H176" s="96">
        <f>Data_Drop!O179</f>
        <v>8133</v>
      </c>
      <c r="I176" s="96"/>
      <c r="J176" s="96">
        <f>Data_Drop!X179</f>
        <v>3101</v>
      </c>
      <c r="K176" s="96"/>
      <c r="L176" s="96">
        <f>Data_Drop!Y179</f>
        <v>75</v>
      </c>
      <c r="M176" s="96"/>
      <c r="N176" s="96">
        <f>Data_Drop!Z179</f>
        <v>342</v>
      </c>
      <c r="O176" s="96">
        <f>Data_Drop!AB179</f>
        <v>3518</v>
      </c>
      <c r="P176" s="96">
        <f>Data_Drop!AA179</f>
        <v>75</v>
      </c>
      <c r="Q176" s="96"/>
      <c r="R176" s="96">
        <f>Data_Drop!AC179</f>
        <v>0</v>
      </c>
      <c r="S176" s="97"/>
      <c r="T176" s="98">
        <f t="shared" si="2"/>
        <v>3593</v>
      </c>
    </row>
    <row r="177" spans="2:20" s="93" customFormat="1" ht="17.5" customHeight="1" x14ac:dyDescent="0.2">
      <c r="B177" s="94" t="str">
        <f>Data_Drop!C180</f>
        <v>East Mills</v>
      </c>
      <c r="C177" s="95"/>
      <c r="D177" s="96">
        <f>Data_Drop!M180</f>
        <v>8152</v>
      </c>
      <c r="E177" s="96"/>
      <c r="F177" s="96">
        <f>Data_Drop!N180</f>
        <v>0</v>
      </c>
      <c r="G177" s="96"/>
      <c r="H177" s="96">
        <f>Data_Drop!O180</f>
        <v>8152</v>
      </c>
      <c r="I177" s="96"/>
      <c r="J177" s="96">
        <f>Data_Drop!X180</f>
        <v>0</v>
      </c>
      <c r="K177" s="96"/>
      <c r="L177" s="96">
        <f>Data_Drop!Y180</f>
        <v>0</v>
      </c>
      <c r="M177" s="96"/>
      <c r="N177" s="96">
        <f>Data_Drop!Z180</f>
        <v>0</v>
      </c>
      <c r="O177" s="96">
        <f>Data_Drop!AB180</f>
        <v>0</v>
      </c>
      <c r="P177" s="96">
        <f>Data_Drop!AA180</f>
        <v>50</v>
      </c>
      <c r="Q177" s="96"/>
      <c r="R177" s="96">
        <f>Data_Drop!AC180</f>
        <v>3223</v>
      </c>
      <c r="S177" s="97"/>
      <c r="T177" s="98">
        <f t="shared" si="2"/>
        <v>3273</v>
      </c>
    </row>
    <row r="178" spans="2:20" s="93" customFormat="1" ht="17.5" customHeight="1" x14ac:dyDescent="0.2">
      <c r="B178" s="94" t="str">
        <f>Data_Drop!C181</f>
        <v>Manson-Northwest Webster</v>
      </c>
      <c r="C178" s="95"/>
      <c r="D178" s="96">
        <f>Data_Drop!M181</f>
        <v>8148</v>
      </c>
      <c r="E178" s="96"/>
      <c r="F178" s="96">
        <f>Data_Drop!N181</f>
        <v>0</v>
      </c>
      <c r="G178" s="96"/>
      <c r="H178" s="96">
        <f>Data_Drop!O181</f>
        <v>8148</v>
      </c>
      <c r="I178" s="96"/>
      <c r="J178" s="96">
        <f>Data_Drop!X181</f>
        <v>0</v>
      </c>
      <c r="K178" s="96"/>
      <c r="L178" s="96">
        <f>Data_Drop!Y181</f>
        <v>0</v>
      </c>
      <c r="M178" s="96"/>
      <c r="N178" s="96">
        <f>Data_Drop!Z181</f>
        <v>0</v>
      </c>
      <c r="O178" s="96">
        <f>Data_Drop!AB181</f>
        <v>0</v>
      </c>
      <c r="P178" s="96">
        <f>Data_Drop!AA181</f>
        <v>75</v>
      </c>
      <c r="Q178" s="96"/>
      <c r="R178" s="96">
        <f>Data_Drop!AC181</f>
        <v>3641</v>
      </c>
      <c r="S178" s="97"/>
      <c r="T178" s="98">
        <f t="shared" si="2"/>
        <v>3716</v>
      </c>
    </row>
    <row r="179" spans="2:20" s="93" customFormat="1" ht="17.5" customHeight="1" x14ac:dyDescent="0.2">
      <c r="B179" s="94" t="str">
        <f>Data_Drop!C182</f>
        <v>Maple Valley-Anthon Oto</v>
      </c>
      <c r="C179" s="95"/>
      <c r="D179" s="96">
        <f>Data_Drop!M182</f>
        <v>8195</v>
      </c>
      <c r="E179" s="96"/>
      <c r="F179" s="96">
        <f>Data_Drop!N182</f>
        <v>0</v>
      </c>
      <c r="G179" s="96"/>
      <c r="H179" s="96">
        <f>Data_Drop!O182</f>
        <v>8195</v>
      </c>
      <c r="I179" s="96"/>
      <c r="J179" s="96">
        <f>Data_Drop!X182</f>
        <v>0</v>
      </c>
      <c r="K179" s="96"/>
      <c r="L179" s="96">
        <f>Data_Drop!Y182</f>
        <v>0</v>
      </c>
      <c r="M179" s="96"/>
      <c r="N179" s="96">
        <f>Data_Drop!Z182</f>
        <v>0</v>
      </c>
      <c r="O179" s="96">
        <f>Data_Drop!AB182</f>
        <v>0</v>
      </c>
      <c r="P179" s="96">
        <f>Data_Drop!AA182</f>
        <v>73</v>
      </c>
      <c r="Q179" s="96"/>
      <c r="R179" s="96">
        <f>Data_Drop!AC182</f>
        <v>3078</v>
      </c>
      <c r="S179" s="97"/>
      <c r="T179" s="98">
        <f t="shared" si="2"/>
        <v>3151</v>
      </c>
    </row>
    <row r="180" spans="2:20" s="93" customFormat="1" ht="17.5" customHeight="1" x14ac:dyDescent="0.2">
      <c r="B180" s="94" t="str">
        <f>Data_Drop!C183</f>
        <v>Maquoketa</v>
      </c>
      <c r="C180" s="95"/>
      <c r="D180" s="96">
        <f>Data_Drop!M183</f>
        <v>8128</v>
      </c>
      <c r="E180" s="96"/>
      <c r="F180" s="96">
        <f>Data_Drop!N183</f>
        <v>5</v>
      </c>
      <c r="G180" s="96"/>
      <c r="H180" s="96">
        <f>Data_Drop!O183</f>
        <v>8133</v>
      </c>
      <c r="I180" s="96"/>
      <c r="J180" s="96">
        <f>Data_Drop!X183</f>
        <v>5673</v>
      </c>
      <c r="K180" s="96"/>
      <c r="L180" s="96">
        <f>Data_Drop!Y183</f>
        <v>229</v>
      </c>
      <c r="M180" s="96"/>
      <c r="N180" s="96">
        <f>Data_Drop!Z183</f>
        <v>1148</v>
      </c>
      <c r="O180" s="96">
        <f>Data_Drop!AB183</f>
        <v>7050</v>
      </c>
      <c r="P180" s="96">
        <f>Data_Drop!AA183</f>
        <v>175</v>
      </c>
      <c r="Q180" s="96"/>
      <c r="R180" s="96">
        <f>Data_Drop!AC183</f>
        <v>0</v>
      </c>
      <c r="S180" s="97"/>
      <c r="T180" s="98">
        <f t="shared" si="2"/>
        <v>7225</v>
      </c>
    </row>
    <row r="181" spans="2:20" s="93" customFormat="1" ht="17.5" customHeight="1" x14ac:dyDescent="0.2">
      <c r="B181" s="94" t="str">
        <f>Data_Drop!C184</f>
        <v>Maquoketa Valley</v>
      </c>
      <c r="C181" s="95"/>
      <c r="D181" s="96">
        <f>Data_Drop!M184</f>
        <v>8128</v>
      </c>
      <c r="E181" s="96"/>
      <c r="F181" s="96">
        <f>Data_Drop!N184</f>
        <v>5</v>
      </c>
      <c r="G181" s="96"/>
      <c r="H181" s="96">
        <f>Data_Drop!O184</f>
        <v>8133</v>
      </c>
      <c r="I181" s="96"/>
      <c r="J181" s="96">
        <f>Data_Drop!X184</f>
        <v>3365</v>
      </c>
      <c r="K181" s="96"/>
      <c r="L181" s="96">
        <f>Data_Drop!Y184</f>
        <v>159</v>
      </c>
      <c r="M181" s="96"/>
      <c r="N181" s="96">
        <f>Data_Drop!Z184</f>
        <v>401</v>
      </c>
      <c r="O181" s="96">
        <f>Data_Drop!AB184</f>
        <v>3925</v>
      </c>
      <c r="P181" s="96">
        <f>Data_Drop!AA184</f>
        <v>133</v>
      </c>
      <c r="Q181" s="96"/>
      <c r="R181" s="96">
        <f>Data_Drop!AC184</f>
        <v>0</v>
      </c>
      <c r="S181" s="97"/>
      <c r="T181" s="98">
        <f t="shared" si="2"/>
        <v>4058</v>
      </c>
    </row>
    <row r="182" spans="2:20" s="93" customFormat="1" ht="17.5" customHeight="1" x14ac:dyDescent="0.2">
      <c r="B182" s="94" t="str">
        <f>Data_Drop!C185</f>
        <v>Marcus-Meriden Cleghorn</v>
      </c>
      <c r="C182" s="95"/>
      <c r="D182" s="96">
        <f>Data_Drop!M185</f>
        <v>8128</v>
      </c>
      <c r="E182" s="96"/>
      <c r="F182" s="96">
        <f>Data_Drop!N185</f>
        <v>5</v>
      </c>
      <c r="G182" s="96"/>
      <c r="H182" s="96">
        <f>Data_Drop!O185</f>
        <v>8133</v>
      </c>
      <c r="I182" s="96"/>
      <c r="J182" s="96">
        <f>Data_Drop!X185</f>
        <v>2272</v>
      </c>
      <c r="K182" s="96"/>
      <c r="L182" s="96">
        <f>Data_Drop!Y185</f>
        <v>170</v>
      </c>
      <c r="M182" s="96"/>
      <c r="N182" s="96">
        <f>Data_Drop!Z185</f>
        <v>319</v>
      </c>
      <c r="O182" s="96">
        <f>Data_Drop!AB185</f>
        <v>2761</v>
      </c>
      <c r="P182" s="96">
        <f>Data_Drop!AA185</f>
        <v>63</v>
      </c>
      <c r="Q182" s="96"/>
      <c r="R182" s="96">
        <f>Data_Drop!AC185</f>
        <v>0</v>
      </c>
      <c r="S182" s="97"/>
      <c r="T182" s="98">
        <f t="shared" si="2"/>
        <v>2824</v>
      </c>
    </row>
    <row r="183" spans="2:20" s="93" customFormat="1" ht="17.5" customHeight="1" x14ac:dyDescent="0.2">
      <c r="B183" s="94" t="str">
        <f>Data_Drop!C186</f>
        <v>Marion</v>
      </c>
      <c r="C183" s="95"/>
      <c r="D183" s="96">
        <f>Data_Drop!M186</f>
        <v>8190</v>
      </c>
      <c r="E183" s="96"/>
      <c r="F183" s="96">
        <f>Data_Drop!N186</f>
        <v>0</v>
      </c>
      <c r="G183" s="96"/>
      <c r="H183" s="96">
        <f>Data_Drop!O186</f>
        <v>8190</v>
      </c>
      <c r="I183" s="96"/>
      <c r="J183" s="96">
        <f>Data_Drop!X186</f>
        <v>0</v>
      </c>
      <c r="K183" s="96"/>
      <c r="L183" s="96">
        <f>Data_Drop!Y186</f>
        <v>0</v>
      </c>
      <c r="M183" s="96"/>
      <c r="N183" s="96">
        <f>Data_Drop!Z186</f>
        <v>0</v>
      </c>
      <c r="O183" s="96">
        <f>Data_Drop!AB186</f>
        <v>0</v>
      </c>
      <c r="P183" s="96">
        <f>Data_Drop!AA186</f>
        <v>225</v>
      </c>
      <c r="Q183" s="96"/>
      <c r="R183" s="96">
        <f>Data_Drop!AC186</f>
        <v>10256</v>
      </c>
      <c r="S183" s="97"/>
      <c r="T183" s="98">
        <f t="shared" si="2"/>
        <v>10481</v>
      </c>
    </row>
    <row r="184" spans="2:20" s="93" customFormat="1" ht="17.5" customHeight="1" x14ac:dyDescent="0.2">
      <c r="B184" s="94" t="str">
        <f>Data_Drop!C187</f>
        <v>Marshalltown</v>
      </c>
      <c r="C184" s="95"/>
      <c r="D184" s="96">
        <f>Data_Drop!M187</f>
        <v>8129</v>
      </c>
      <c r="E184" s="96"/>
      <c r="F184" s="96">
        <f>Data_Drop!N187</f>
        <v>4</v>
      </c>
      <c r="G184" s="96"/>
      <c r="H184" s="96">
        <f>Data_Drop!O187</f>
        <v>8133</v>
      </c>
      <c r="I184" s="96"/>
      <c r="J184" s="96">
        <f>Data_Drop!X187</f>
        <v>21189</v>
      </c>
      <c r="K184" s="96"/>
      <c r="L184" s="96">
        <f>Data_Drop!Y187</f>
        <v>1286</v>
      </c>
      <c r="M184" s="96"/>
      <c r="N184" s="96">
        <f>Data_Drop!Z187</f>
        <v>2948</v>
      </c>
      <c r="O184" s="96">
        <f>Data_Drop!AB187</f>
        <v>25423</v>
      </c>
      <c r="P184" s="96">
        <f>Data_Drop!AA187</f>
        <v>613</v>
      </c>
      <c r="Q184" s="96"/>
      <c r="R184" s="96">
        <f>Data_Drop!AC187</f>
        <v>6356</v>
      </c>
      <c r="S184" s="97"/>
      <c r="T184" s="98">
        <f t="shared" si="2"/>
        <v>32392</v>
      </c>
    </row>
    <row r="185" spans="2:20" s="93" customFormat="1" ht="17.5" customHeight="1" x14ac:dyDescent="0.2">
      <c r="B185" s="94" t="str">
        <f>Data_Drop!C188</f>
        <v>Martensdale-St Marys</v>
      </c>
      <c r="C185" s="95"/>
      <c r="D185" s="96">
        <f>Data_Drop!M188</f>
        <v>8128</v>
      </c>
      <c r="E185" s="96"/>
      <c r="F185" s="96">
        <f>Data_Drop!N188</f>
        <v>5</v>
      </c>
      <c r="G185" s="96"/>
      <c r="H185" s="96">
        <f>Data_Drop!O188</f>
        <v>8133</v>
      </c>
      <c r="I185" s="96"/>
      <c r="J185" s="96">
        <f>Data_Drop!X188</f>
        <v>2334</v>
      </c>
      <c r="K185" s="96"/>
      <c r="L185" s="96">
        <f>Data_Drop!Y188</f>
        <v>123</v>
      </c>
      <c r="M185" s="96"/>
      <c r="N185" s="96">
        <f>Data_Drop!Z188</f>
        <v>295</v>
      </c>
      <c r="O185" s="96">
        <f>Data_Drop!AB188</f>
        <v>2752</v>
      </c>
      <c r="P185" s="96">
        <f>Data_Drop!AA188</f>
        <v>90</v>
      </c>
      <c r="Q185" s="96"/>
      <c r="R185" s="96">
        <f>Data_Drop!AC188</f>
        <v>0</v>
      </c>
      <c r="S185" s="97"/>
      <c r="T185" s="98">
        <f t="shared" si="2"/>
        <v>2842</v>
      </c>
    </row>
    <row r="186" spans="2:20" s="93" customFormat="1" ht="17.5" customHeight="1" x14ac:dyDescent="0.2">
      <c r="B186" s="94" t="str">
        <f>Data_Drop!C189</f>
        <v>Mason City</v>
      </c>
      <c r="C186" s="95"/>
      <c r="D186" s="96">
        <f>Data_Drop!M189</f>
        <v>8160</v>
      </c>
      <c r="E186" s="96"/>
      <c r="F186" s="96">
        <f>Data_Drop!N189</f>
        <v>0</v>
      </c>
      <c r="G186" s="96"/>
      <c r="H186" s="96">
        <f>Data_Drop!O189</f>
        <v>8160</v>
      </c>
      <c r="I186" s="96"/>
      <c r="J186" s="96">
        <f>Data_Drop!X189</f>
        <v>0</v>
      </c>
      <c r="K186" s="96"/>
      <c r="L186" s="96">
        <f>Data_Drop!Y189</f>
        <v>0</v>
      </c>
      <c r="M186" s="96"/>
      <c r="N186" s="96">
        <f>Data_Drop!Z189</f>
        <v>0</v>
      </c>
      <c r="O186" s="96">
        <f>Data_Drop!AB189</f>
        <v>0</v>
      </c>
      <c r="P186" s="96">
        <f>Data_Drop!AA189</f>
        <v>448</v>
      </c>
      <c r="Q186" s="96"/>
      <c r="R186" s="96">
        <f>Data_Drop!AC189</f>
        <v>19894</v>
      </c>
      <c r="S186" s="97"/>
      <c r="T186" s="98">
        <f t="shared" si="2"/>
        <v>20342</v>
      </c>
    </row>
    <row r="187" spans="2:20" s="93" customFormat="1" ht="17.5" customHeight="1" x14ac:dyDescent="0.2">
      <c r="B187" s="94" t="str">
        <f>Data_Drop!C190</f>
        <v>Moc-Floyd Valley</v>
      </c>
      <c r="C187" s="95"/>
      <c r="D187" s="96">
        <f>Data_Drop!M190</f>
        <v>8128</v>
      </c>
      <c r="E187" s="96"/>
      <c r="F187" s="96">
        <f>Data_Drop!N190</f>
        <v>5</v>
      </c>
      <c r="G187" s="96"/>
      <c r="H187" s="96">
        <f>Data_Drop!O190</f>
        <v>8133</v>
      </c>
      <c r="I187" s="96"/>
      <c r="J187" s="96">
        <f>Data_Drop!X190</f>
        <v>7458</v>
      </c>
      <c r="K187" s="96"/>
      <c r="L187" s="96">
        <f>Data_Drop!Y190</f>
        <v>296</v>
      </c>
      <c r="M187" s="96"/>
      <c r="N187" s="96">
        <f>Data_Drop!Z190</f>
        <v>1078</v>
      </c>
      <c r="O187" s="96">
        <f>Data_Drop!AB190</f>
        <v>8832</v>
      </c>
      <c r="P187" s="96">
        <f>Data_Drop!AA190</f>
        <v>113</v>
      </c>
      <c r="Q187" s="96"/>
      <c r="R187" s="96">
        <f>Data_Drop!AC190</f>
        <v>0</v>
      </c>
      <c r="S187" s="97"/>
      <c r="T187" s="98">
        <f t="shared" si="2"/>
        <v>8945</v>
      </c>
    </row>
    <row r="188" spans="2:20" s="93" customFormat="1" ht="17.5" customHeight="1" x14ac:dyDescent="0.2">
      <c r="B188" s="94" t="str">
        <f>Data_Drop!C191</f>
        <v>Mediapolis</v>
      </c>
      <c r="C188" s="95"/>
      <c r="D188" s="96">
        <f>Data_Drop!M191</f>
        <v>8128</v>
      </c>
      <c r="E188" s="96"/>
      <c r="F188" s="96">
        <f>Data_Drop!N191</f>
        <v>5</v>
      </c>
      <c r="G188" s="96"/>
      <c r="H188" s="96">
        <f>Data_Drop!O191</f>
        <v>8133</v>
      </c>
      <c r="I188" s="96"/>
      <c r="J188" s="96">
        <f>Data_Drop!X191</f>
        <v>4306</v>
      </c>
      <c r="K188" s="96"/>
      <c r="L188" s="96">
        <f>Data_Drop!Y191</f>
        <v>117</v>
      </c>
      <c r="M188" s="96"/>
      <c r="N188" s="96">
        <f>Data_Drop!Z191</f>
        <v>441</v>
      </c>
      <c r="O188" s="96">
        <f>Data_Drop!AB191</f>
        <v>4864</v>
      </c>
      <c r="P188" s="96">
        <f>Data_Drop!AA191</f>
        <v>83</v>
      </c>
      <c r="Q188" s="96"/>
      <c r="R188" s="96">
        <f>Data_Drop!AC191</f>
        <v>0</v>
      </c>
      <c r="S188" s="97"/>
      <c r="T188" s="98">
        <f t="shared" si="2"/>
        <v>4947</v>
      </c>
    </row>
    <row r="189" spans="2:20" s="93" customFormat="1" ht="17.5" customHeight="1" x14ac:dyDescent="0.2">
      <c r="B189" s="94" t="str">
        <f>Data_Drop!C192</f>
        <v>Melcher-Dallas</v>
      </c>
      <c r="C189" s="95"/>
      <c r="D189" s="96">
        <f>Data_Drop!M192</f>
        <v>8128</v>
      </c>
      <c r="E189" s="96"/>
      <c r="F189" s="96">
        <f>Data_Drop!N192</f>
        <v>5</v>
      </c>
      <c r="G189" s="96"/>
      <c r="H189" s="96">
        <f>Data_Drop!O192</f>
        <v>8133</v>
      </c>
      <c r="I189" s="96"/>
      <c r="J189" s="96">
        <f>Data_Drop!X192</f>
        <v>1456</v>
      </c>
      <c r="K189" s="96"/>
      <c r="L189" s="96">
        <f>Data_Drop!Y192</f>
        <v>120</v>
      </c>
      <c r="M189" s="96"/>
      <c r="N189" s="96">
        <f>Data_Drop!Z192</f>
        <v>170</v>
      </c>
      <c r="O189" s="96">
        <f>Data_Drop!AB192</f>
        <v>1746</v>
      </c>
      <c r="P189" s="96">
        <f>Data_Drop!AA192</f>
        <v>48</v>
      </c>
      <c r="Q189" s="96"/>
      <c r="R189" s="96">
        <f>Data_Drop!AC192</f>
        <v>0</v>
      </c>
      <c r="S189" s="97"/>
      <c r="T189" s="98">
        <f t="shared" si="2"/>
        <v>1794</v>
      </c>
    </row>
    <row r="190" spans="2:20" s="93" customFormat="1" ht="17.5" customHeight="1" x14ac:dyDescent="0.2">
      <c r="B190" s="94" t="str">
        <f>Data_Drop!C193</f>
        <v>Midland</v>
      </c>
      <c r="C190" s="95"/>
      <c r="D190" s="96">
        <f>Data_Drop!M193</f>
        <v>8177</v>
      </c>
      <c r="E190" s="96"/>
      <c r="F190" s="96">
        <f>Data_Drop!N193</f>
        <v>0</v>
      </c>
      <c r="G190" s="96"/>
      <c r="H190" s="96">
        <f>Data_Drop!O193</f>
        <v>8177</v>
      </c>
      <c r="I190" s="96"/>
      <c r="J190" s="96">
        <f>Data_Drop!X193</f>
        <v>0</v>
      </c>
      <c r="K190" s="96"/>
      <c r="L190" s="96">
        <f>Data_Drop!Y193</f>
        <v>0</v>
      </c>
      <c r="M190" s="96"/>
      <c r="N190" s="96">
        <f>Data_Drop!Z193</f>
        <v>0</v>
      </c>
      <c r="O190" s="96">
        <f>Data_Drop!AB193</f>
        <v>0</v>
      </c>
      <c r="P190" s="96">
        <f>Data_Drop!AA193</f>
        <v>63</v>
      </c>
      <c r="Q190" s="96"/>
      <c r="R190" s="96">
        <f>Data_Drop!AC193</f>
        <v>2803</v>
      </c>
      <c r="S190" s="97"/>
      <c r="T190" s="98">
        <f t="shared" si="2"/>
        <v>2866</v>
      </c>
    </row>
    <row r="191" spans="2:20" s="93" customFormat="1" ht="17.5" customHeight="1" x14ac:dyDescent="0.2">
      <c r="B191" s="94" t="str">
        <f>Data_Drop!C194</f>
        <v>Mid-Prairie</v>
      </c>
      <c r="C191" s="95"/>
      <c r="D191" s="96">
        <f>Data_Drop!M194</f>
        <v>8128</v>
      </c>
      <c r="E191" s="96"/>
      <c r="F191" s="96">
        <f>Data_Drop!N194</f>
        <v>5</v>
      </c>
      <c r="G191" s="96"/>
      <c r="H191" s="96">
        <f>Data_Drop!O194</f>
        <v>8133</v>
      </c>
      <c r="I191" s="96"/>
      <c r="J191" s="96">
        <f>Data_Drop!X194</f>
        <v>5751</v>
      </c>
      <c r="K191" s="96"/>
      <c r="L191" s="96">
        <f>Data_Drop!Y194</f>
        <v>159</v>
      </c>
      <c r="M191" s="96"/>
      <c r="N191" s="96">
        <f>Data_Drop!Z194</f>
        <v>640</v>
      </c>
      <c r="O191" s="96">
        <f>Data_Drop!AB194</f>
        <v>6550</v>
      </c>
      <c r="P191" s="96">
        <f>Data_Drop!AA194</f>
        <v>180</v>
      </c>
      <c r="Q191" s="96"/>
      <c r="R191" s="96">
        <f>Data_Drop!AC194</f>
        <v>0</v>
      </c>
      <c r="S191" s="97"/>
      <c r="T191" s="98">
        <f t="shared" si="2"/>
        <v>6730</v>
      </c>
    </row>
    <row r="192" spans="2:20" s="93" customFormat="1" ht="17.5" customHeight="1" x14ac:dyDescent="0.2">
      <c r="B192" s="94" t="str">
        <f>Data_Drop!C195</f>
        <v>Missouri Valley</v>
      </c>
      <c r="C192" s="95"/>
      <c r="D192" s="96">
        <f>Data_Drop!M195</f>
        <v>8128</v>
      </c>
      <c r="E192" s="96"/>
      <c r="F192" s="96">
        <f>Data_Drop!N195</f>
        <v>5</v>
      </c>
      <c r="G192" s="96"/>
      <c r="H192" s="96">
        <f>Data_Drop!O195</f>
        <v>8133</v>
      </c>
      <c r="I192" s="96"/>
      <c r="J192" s="96">
        <f>Data_Drop!X195</f>
        <v>3567</v>
      </c>
      <c r="K192" s="96"/>
      <c r="L192" s="96">
        <f>Data_Drop!Y195</f>
        <v>133</v>
      </c>
      <c r="M192" s="96"/>
      <c r="N192" s="96">
        <f>Data_Drop!Z195</f>
        <v>622</v>
      </c>
      <c r="O192" s="96">
        <f>Data_Drop!AB195</f>
        <v>4322</v>
      </c>
      <c r="P192" s="96">
        <f>Data_Drop!AA195</f>
        <v>75</v>
      </c>
      <c r="Q192" s="96"/>
      <c r="R192" s="96">
        <f>Data_Drop!AC195</f>
        <v>0</v>
      </c>
      <c r="S192" s="97"/>
      <c r="T192" s="98">
        <f t="shared" si="2"/>
        <v>4397</v>
      </c>
    </row>
    <row r="193" spans="2:20" s="93" customFormat="1" ht="17.5" customHeight="1" x14ac:dyDescent="0.2">
      <c r="B193" s="94" t="str">
        <f>Data_Drop!C196</f>
        <v>MFL Mar Mac</v>
      </c>
      <c r="C193" s="95"/>
      <c r="D193" s="96">
        <f>Data_Drop!M196</f>
        <v>8128</v>
      </c>
      <c r="E193" s="96"/>
      <c r="F193" s="96">
        <f>Data_Drop!N196</f>
        <v>5</v>
      </c>
      <c r="G193" s="96"/>
      <c r="H193" s="96">
        <f>Data_Drop!O196</f>
        <v>8133</v>
      </c>
      <c r="I193" s="96"/>
      <c r="J193" s="96">
        <f>Data_Drop!X196</f>
        <v>4001</v>
      </c>
      <c r="K193" s="96"/>
      <c r="L193" s="96">
        <f>Data_Drop!Y196</f>
        <v>82</v>
      </c>
      <c r="M193" s="96"/>
      <c r="N193" s="96">
        <f>Data_Drop!Z196</f>
        <v>459</v>
      </c>
      <c r="O193" s="96">
        <f>Data_Drop!AB196</f>
        <v>4542</v>
      </c>
      <c r="P193" s="96">
        <f>Data_Drop!AA196</f>
        <v>108</v>
      </c>
      <c r="Q193" s="96"/>
      <c r="R193" s="96">
        <f>Data_Drop!AC196</f>
        <v>0</v>
      </c>
      <c r="S193" s="97"/>
      <c r="T193" s="98">
        <f t="shared" si="2"/>
        <v>4650</v>
      </c>
    </row>
    <row r="194" spans="2:20" s="93" customFormat="1" ht="17.5" customHeight="1" x14ac:dyDescent="0.2">
      <c r="B194" s="94" t="str">
        <f>Data_Drop!C197</f>
        <v>Montezuma</v>
      </c>
      <c r="C194" s="95"/>
      <c r="D194" s="96">
        <f>Data_Drop!M197</f>
        <v>8128</v>
      </c>
      <c r="E194" s="96"/>
      <c r="F194" s="96">
        <f>Data_Drop!N197</f>
        <v>5</v>
      </c>
      <c r="G194" s="96"/>
      <c r="H194" s="96">
        <f>Data_Drop!O197</f>
        <v>8133</v>
      </c>
      <c r="I194" s="96"/>
      <c r="J194" s="96">
        <f>Data_Drop!X197</f>
        <v>2240</v>
      </c>
      <c r="K194" s="96"/>
      <c r="L194" s="96">
        <f>Data_Drop!Y197</f>
        <v>98</v>
      </c>
      <c r="M194" s="96"/>
      <c r="N194" s="96">
        <f>Data_Drop!Z197</f>
        <v>237</v>
      </c>
      <c r="O194" s="96">
        <f>Data_Drop!AB197</f>
        <v>2575</v>
      </c>
      <c r="P194" s="96">
        <f>Data_Drop!AA197</f>
        <v>98</v>
      </c>
      <c r="Q194" s="96"/>
      <c r="R194" s="96">
        <f>Data_Drop!AC197</f>
        <v>0</v>
      </c>
      <c r="S194" s="97"/>
      <c r="T194" s="98">
        <f t="shared" si="2"/>
        <v>2673</v>
      </c>
    </row>
    <row r="195" spans="2:20" s="93" customFormat="1" ht="17.5" customHeight="1" x14ac:dyDescent="0.2">
      <c r="B195" s="94" t="str">
        <f>Data_Drop!C198</f>
        <v>Monticello</v>
      </c>
      <c r="C195" s="95"/>
      <c r="D195" s="96">
        <f>Data_Drop!M198</f>
        <v>8128</v>
      </c>
      <c r="E195" s="96"/>
      <c r="F195" s="96">
        <f>Data_Drop!N198</f>
        <v>5</v>
      </c>
      <c r="G195" s="96"/>
      <c r="H195" s="96">
        <f>Data_Drop!O198</f>
        <v>8133</v>
      </c>
      <c r="I195" s="96"/>
      <c r="J195" s="96">
        <f>Data_Drop!X198</f>
        <v>4761</v>
      </c>
      <c r="K195" s="96"/>
      <c r="L195" s="96">
        <f>Data_Drop!Y198</f>
        <v>137</v>
      </c>
      <c r="M195" s="96"/>
      <c r="N195" s="96">
        <f>Data_Drop!Z198</f>
        <v>777</v>
      </c>
      <c r="O195" s="96">
        <f>Data_Drop!AB198</f>
        <v>5675</v>
      </c>
      <c r="P195" s="96">
        <f>Data_Drop!AA198</f>
        <v>123</v>
      </c>
      <c r="Q195" s="96"/>
      <c r="R195" s="96">
        <f>Data_Drop!AC198</f>
        <v>0</v>
      </c>
      <c r="S195" s="97"/>
      <c r="T195" s="98">
        <f t="shared" si="2"/>
        <v>5798</v>
      </c>
    </row>
    <row r="196" spans="2:20" s="93" customFormat="1" ht="17.5" customHeight="1" x14ac:dyDescent="0.2">
      <c r="B196" s="94" t="str">
        <f>Data_Drop!C199</f>
        <v>Moravia</v>
      </c>
      <c r="C196" s="95"/>
      <c r="D196" s="96">
        <f>Data_Drop!M199</f>
        <v>8128</v>
      </c>
      <c r="E196" s="96"/>
      <c r="F196" s="96">
        <f>Data_Drop!N199</f>
        <v>5</v>
      </c>
      <c r="G196" s="96"/>
      <c r="H196" s="96">
        <f>Data_Drop!O199</f>
        <v>8133</v>
      </c>
      <c r="I196" s="96"/>
      <c r="J196" s="96">
        <f>Data_Drop!X199</f>
        <v>1506</v>
      </c>
      <c r="K196" s="96"/>
      <c r="L196" s="96">
        <f>Data_Drop!Y199</f>
        <v>132</v>
      </c>
      <c r="M196" s="96"/>
      <c r="N196" s="96">
        <f>Data_Drop!Z199</f>
        <v>233</v>
      </c>
      <c r="O196" s="96">
        <f>Data_Drop!AB199</f>
        <v>1871</v>
      </c>
      <c r="P196" s="96">
        <f>Data_Drop!AA199</f>
        <v>43</v>
      </c>
      <c r="Q196" s="96"/>
      <c r="R196" s="96">
        <f>Data_Drop!AC199</f>
        <v>0</v>
      </c>
      <c r="S196" s="97"/>
      <c r="T196" s="98">
        <f t="shared" si="2"/>
        <v>1914</v>
      </c>
    </row>
    <row r="197" spans="2:20" s="93" customFormat="1" ht="17.5" customHeight="1" x14ac:dyDescent="0.2">
      <c r="B197" s="94" t="str">
        <f>Data_Drop!C200</f>
        <v>Mormon Trail</v>
      </c>
      <c r="C197" s="95"/>
      <c r="D197" s="96">
        <f>Data_Drop!M200</f>
        <v>8162</v>
      </c>
      <c r="E197" s="96"/>
      <c r="F197" s="96">
        <f>Data_Drop!N200</f>
        <v>0</v>
      </c>
      <c r="G197" s="96"/>
      <c r="H197" s="96">
        <f>Data_Drop!O200</f>
        <v>8162</v>
      </c>
      <c r="I197" s="96"/>
      <c r="J197" s="96">
        <f>Data_Drop!X200</f>
        <v>0</v>
      </c>
      <c r="K197" s="96"/>
      <c r="L197" s="96">
        <f>Data_Drop!Y200</f>
        <v>0</v>
      </c>
      <c r="M197" s="96"/>
      <c r="N197" s="96">
        <f>Data_Drop!Z200</f>
        <v>0</v>
      </c>
      <c r="O197" s="96">
        <f>Data_Drop!AB200</f>
        <v>0</v>
      </c>
      <c r="P197" s="96">
        <f>Data_Drop!AA200</f>
        <v>30</v>
      </c>
      <c r="Q197" s="96"/>
      <c r="R197" s="96">
        <f>Data_Drop!AC200</f>
        <v>1424</v>
      </c>
      <c r="S197" s="97"/>
      <c r="T197" s="98">
        <f t="shared" si="2"/>
        <v>1454</v>
      </c>
    </row>
    <row r="198" spans="2:20" s="93" customFormat="1" ht="17.5" customHeight="1" x14ac:dyDescent="0.2">
      <c r="B198" s="94" t="str">
        <f>Data_Drop!C201</f>
        <v>Morning Sun</v>
      </c>
      <c r="C198" s="95"/>
      <c r="D198" s="96">
        <f>Data_Drop!M201</f>
        <v>8128</v>
      </c>
      <c r="E198" s="96"/>
      <c r="F198" s="96">
        <f>Data_Drop!N201</f>
        <v>5</v>
      </c>
      <c r="G198" s="96"/>
      <c r="H198" s="96">
        <f>Data_Drop!O201</f>
        <v>8133</v>
      </c>
      <c r="I198" s="96"/>
      <c r="J198" s="96">
        <f>Data_Drop!X201</f>
        <v>970</v>
      </c>
      <c r="K198" s="96"/>
      <c r="L198" s="96">
        <f>Data_Drop!Y201</f>
        <v>127</v>
      </c>
      <c r="M198" s="96"/>
      <c r="N198" s="96">
        <f>Data_Drop!Z201</f>
        <v>132</v>
      </c>
      <c r="O198" s="96">
        <f>Data_Drop!AB201</f>
        <v>1229</v>
      </c>
      <c r="P198" s="96">
        <f>Data_Drop!AA201</f>
        <v>35</v>
      </c>
      <c r="Q198" s="96"/>
      <c r="R198" s="96">
        <f>Data_Drop!AC201</f>
        <v>0</v>
      </c>
      <c r="S198" s="97"/>
      <c r="T198" s="98">
        <f t="shared" ref="T198:T261" si="3">R198+P198+O198</f>
        <v>1264</v>
      </c>
    </row>
    <row r="199" spans="2:20" s="93" customFormat="1" ht="17.5" customHeight="1" x14ac:dyDescent="0.2">
      <c r="B199" s="94" t="str">
        <f>Data_Drop!C202</f>
        <v>Moulton-Udell</v>
      </c>
      <c r="C199" s="95"/>
      <c r="D199" s="96">
        <f>Data_Drop!M202</f>
        <v>8128</v>
      </c>
      <c r="E199" s="96"/>
      <c r="F199" s="96">
        <f>Data_Drop!N202</f>
        <v>5</v>
      </c>
      <c r="G199" s="96"/>
      <c r="H199" s="96">
        <f>Data_Drop!O202</f>
        <v>8133</v>
      </c>
      <c r="I199" s="96"/>
      <c r="J199" s="96">
        <f>Data_Drop!X202</f>
        <v>1005</v>
      </c>
      <c r="K199" s="96"/>
      <c r="L199" s="96">
        <f>Data_Drop!Y202</f>
        <v>155</v>
      </c>
      <c r="M199" s="96"/>
      <c r="N199" s="96">
        <f>Data_Drop!Z202</f>
        <v>142</v>
      </c>
      <c r="O199" s="96">
        <f>Data_Drop!AB202</f>
        <v>1302</v>
      </c>
      <c r="P199" s="96">
        <f>Data_Drop!AA202</f>
        <v>25</v>
      </c>
      <c r="Q199" s="96"/>
      <c r="R199" s="96">
        <f>Data_Drop!AC202</f>
        <v>0</v>
      </c>
      <c r="S199" s="97"/>
      <c r="T199" s="98">
        <f t="shared" si="3"/>
        <v>1327</v>
      </c>
    </row>
    <row r="200" spans="2:20" s="93" customFormat="1" ht="17.5" customHeight="1" x14ac:dyDescent="0.2">
      <c r="B200" s="94" t="str">
        <f>Data_Drop!C203</f>
        <v>Mount Ayr</v>
      </c>
      <c r="C200" s="95"/>
      <c r="D200" s="96">
        <f>Data_Drop!M203</f>
        <v>8128</v>
      </c>
      <c r="E200" s="96"/>
      <c r="F200" s="96">
        <f>Data_Drop!N203</f>
        <v>5</v>
      </c>
      <c r="G200" s="96"/>
      <c r="H200" s="96">
        <f>Data_Drop!O203</f>
        <v>8133</v>
      </c>
      <c r="I200" s="96"/>
      <c r="J200" s="96">
        <f>Data_Drop!X203</f>
        <v>2813</v>
      </c>
      <c r="K200" s="96"/>
      <c r="L200" s="96">
        <f>Data_Drop!Y203</f>
        <v>188</v>
      </c>
      <c r="M200" s="96"/>
      <c r="N200" s="96">
        <f>Data_Drop!Z203</f>
        <v>454</v>
      </c>
      <c r="O200" s="96">
        <f>Data_Drop!AB203</f>
        <v>3455</v>
      </c>
      <c r="P200" s="96">
        <f>Data_Drop!AA203</f>
        <v>93</v>
      </c>
      <c r="Q200" s="96"/>
      <c r="R200" s="96">
        <f>Data_Drop!AC203</f>
        <v>0</v>
      </c>
      <c r="S200" s="97"/>
      <c r="T200" s="98">
        <f t="shared" si="3"/>
        <v>3548</v>
      </c>
    </row>
    <row r="201" spans="2:20" s="93" customFormat="1" ht="17.5" customHeight="1" x14ac:dyDescent="0.2">
      <c r="B201" s="94" t="str">
        <f>Data_Drop!C204</f>
        <v>Mount Pleasant</v>
      </c>
      <c r="C201" s="95"/>
      <c r="D201" s="96">
        <f>Data_Drop!M204</f>
        <v>8128</v>
      </c>
      <c r="E201" s="96"/>
      <c r="F201" s="96">
        <f>Data_Drop!N204</f>
        <v>5</v>
      </c>
      <c r="G201" s="96"/>
      <c r="H201" s="96">
        <f>Data_Drop!O204</f>
        <v>8133</v>
      </c>
      <c r="I201" s="96"/>
      <c r="J201" s="96">
        <f>Data_Drop!X204</f>
        <v>8526</v>
      </c>
      <c r="K201" s="96"/>
      <c r="L201" s="96">
        <f>Data_Drop!Y204</f>
        <v>271</v>
      </c>
      <c r="M201" s="96"/>
      <c r="N201" s="96">
        <f>Data_Drop!Z204</f>
        <v>1113</v>
      </c>
      <c r="O201" s="96">
        <f>Data_Drop!AB204</f>
        <v>9910</v>
      </c>
      <c r="P201" s="96">
        <f>Data_Drop!AA204</f>
        <v>155</v>
      </c>
      <c r="Q201" s="96"/>
      <c r="R201" s="96">
        <f>Data_Drop!AC204</f>
        <v>0</v>
      </c>
      <c r="S201" s="97"/>
      <c r="T201" s="98">
        <f t="shared" si="3"/>
        <v>10065</v>
      </c>
    </row>
    <row r="202" spans="2:20" s="93" customFormat="1" ht="17.5" customHeight="1" x14ac:dyDescent="0.2">
      <c r="B202" s="94" t="str">
        <f>Data_Drop!C205</f>
        <v>Mount Vernon</v>
      </c>
      <c r="C202" s="95"/>
      <c r="D202" s="96">
        <f>Data_Drop!M205</f>
        <v>8128</v>
      </c>
      <c r="E202" s="96"/>
      <c r="F202" s="96">
        <f>Data_Drop!N205</f>
        <v>5</v>
      </c>
      <c r="G202" s="96"/>
      <c r="H202" s="96">
        <f>Data_Drop!O205</f>
        <v>8133</v>
      </c>
      <c r="I202" s="96"/>
      <c r="J202" s="96">
        <f>Data_Drop!X205</f>
        <v>5426</v>
      </c>
      <c r="K202" s="96"/>
      <c r="L202" s="96">
        <f>Data_Drop!Y205</f>
        <v>85</v>
      </c>
      <c r="M202" s="96"/>
      <c r="N202" s="96">
        <f>Data_Drop!Z205</f>
        <v>487</v>
      </c>
      <c r="O202" s="96">
        <f>Data_Drop!AB205</f>
        <v>5998</v>
      </c>
      <c r="P202" s="96">
        <f>Data_Drop!AA205</f>
        <v>135</v>
      </c>
      <c r="Q202" s="96"/>
      <c r="R202" s="96">
        <f>Data_Drop!AC205</f>
        <v>0</v>
      </c>
      <c r="S202" s="97"/>
      <c r="T202" s="98">
        <f t="shared" si="3"/>
        <v>6133</v>
      </c>
    </row>
    <row r="203" spans="2:20" s="93" customFormat="1" ht="17.5" customHeight="1" x14ac:dyDescent="0.2">
      <c r="B203" s="94" t="str">
        <f>Data_Drop!C206</f>
        <v>Murray</v>
      </c>
      <c r="C203" s="95"/>
      <c r="D203" s="96">
        <f>Data_Drop!M206</f>
        <v>8128</v>
      </c>
      <c r="E203" s="96"/>
      <c r="F203" s="96">
        <f>Data_Drop!N206</f>
        <v>5</v>
      </c>
      <c r="G203" s="96"/>
      <c r="H203" s="96">
        <f>Data_Drop!O206</f>
        <v>8133</v>
      </c>
      <c r="I203" s="96"/>
      <c r="J203" s="96">
        <f>Data_Drop!X206</f>
        <v>1067</v>
      </c>
      <c r="K203" s="96"/>
      <c r="L203" s="96">
        <f>Data_Drop!Y206</f>
        <v>127</v>
      </c>
      <c r="M203" s="96"/>
      <c r="N203" s="96">
        <f>Data_Drop!Z206</f>
        <v>140</v>
      </c>
      <c r="O203" s="96">
        <f>Data_Drop!AB206</f>
        <v>1334</v>
      </c>
      <c r="P203" s="96">
        <f>Data_Drop!AA206</f>
        <v>58</v>
      </c>
      <c r="Q203" s="96"/>
      <c r="R203" s="96">
        <f>Data_Drop!AC206</f>
        <v>0</v>
      </c>
      <c r="S203" s="97"/>
      <c r="T203" s="98">
        <f t="shared" si="3"/>
        <v>1392</v>
      </c>
    </row>
    <row r="204" spans="2:20" s="93" customFormat="1" ht="17.5" customHeight="1" x14ac:dyDescent="0.2">
      <c r="B204" s="94" t="str">
        <f>Data_Drop!C207</f>
        <v>Muscatine</v>
      </c>
      <c r="C204" s="95"/>
      <c r="D204" s="96">
        <f>Data_Drop!M207</f>
        <v>8128</v>
      </c>
      <c r="E204" s="96"/>
      <c r="F204" s="96">
        <f>Data_Drop!N207</f>
        <v>5</v>
      </c>
      <c r="G204" s="96"/>
      <c r="H204" s="96">
        <f>Data_Drop!O207</f>
        <v>8133</v>
      </c>
      <c r="I204" s="96"/>
      <c r="J204" s="96">
        <f>Data_Drop!X207</f>
        <v>21197</v>
      </c>
      <c r="K204" s="96"/>
      <c r="L204" s="96">
        <f>Data_Drop!Y207</f>
        <v>395</v>
      </c>
      <c r="M204" s="96"/>
      <c r="N204" s="96">
        <f>Data_Drop!Z207</f>
        <v>3489</v>
      </c>
      <c r="O204" s="96">
        <f>Data_Drop!AB207</f>
        <v>25081</v>
      </c>
      <c r="P204" s="96">
        <f>Data_Drop!AA207</f>
        <v>518</v>
      </c>
      <c r="Q204" s="96"/>
      <c r="R204" s="96">
        <f>Data_Drop!AC207</f>
        <v>0</v>
      </c>
      <c r="S204" s="97"/>
      <c r="T204" s="98">
        <f t="shared" si="3"/>
        <v>25599</v>
      </c>
    </row>
    <row r="205" spans="2:20" s="93" customFormat="1" ht="17.5" customHeight="1" x14ac:dyDescent="0.2">
      <c r="B205" s="94" t="str">
        <f>Data_Drop!C208</f>
        <v>Nashua-Plainfield</v>
      </c>
      <c r="C205" s="95"/>
      <c r="D205" s="96">
        <f>Data_Drop!M208</f>
        <v>8200</v>
      </c>
      <c r="E205" s="96"/>
      <c r="F205" s="96">
        <f>Data_Drop!N208</f>
        <v>0</v>
      </c>
      <c r="G205" s="96"/>
      <c r="H205" s="96">
        <f>Data_Drop!O208</f>
        <v>8200</v>
      </c>
      <c r="I205" s="96"/>
      <c r="J205" s="96">
        <f>Data_Drop!X208</f>
        <v>0</v>
      </c>
      <c r="K205" s="96"/>
      <c r="L205" s="96">
        <f>Data_Drop!Y208</f>
        <v>0</v>
      </c>
      <c r="M205" s="96"/>
      <c r="N205" s="96">
        <f>Data_Drop!Z208</f>
        <v>0</v>
      </c>
      <c r="O205" s="96">
        <f>Data_Drop!AB208</f>
        <v>0</v>
      </c>
      <c r="P205" s="96">
        <f>Data_Drop!AA208</f>
        <v>55</v>
      </c>
      <c r="Q205" s="96"/>
      <c r="R205" s="96">
        <f>Data_Drop!AC208</f>
        <v>3441</v>
      </c>
      <c r="S205" s="97"/>
      <c r="T205" s="98">
        <f t="shared" si="3"/>
        <v>3496</v>
      </c>
    </row>
    <row r="206" spans="2:20" s="93" customFormat="1" ht="17.5" customHeight="1" x14ac:dyDescent="0.2">
      <c r="B206" s="94" t="str">
        <f>Data_Drop!C209</f>
        <v>Nevada</v>
      </c>
      <c r="C206" s="95"/>
      <c r="D206" s="96">
        <f>Data_Drop!M209</f>
        <v>8128</v>
      </c>
      <c r="E206" s="96"/>
      <c r="F206" s="96">
        <f>Data_Drop!N209</f>
        <v>5</v>
      </c>
      <c r="G206" s="96"/>
      <c r="H206" s="96">
        <f>Data_Drop!O209</f>
        <v>8133</v>
      </c>
      <c r="I206" s="96"/>
      <c r="J206" s="96">
        <f>Data_Drop!X209</f>
        <v>6752</v>
      </c>
      <c r="K206" s="96"/>
      <c r="L206" s="96">
        <f>Data_Drop!Y209</f>
        <v>195</v>
      </c>
      <c r="M206" s="96"/>
      <c r="N206" s="96">
        <f>Data_Drop!Z209</f>
        <v>950</v>
      </c>
      <c r="O206" s="96">
        <f>Data_Drop!AB209</f>
        <v>7897</v>
      </c>
      <c r="P206" s="96">
        <f>Data_Drop!AA209</f>
        <v>205</v>
      </c>
      <c r="Q206" s="96"/>
      <c r="R206" s="96">
        <f>Data_Drop!AC209</f>
        <v>0</v>
      </c>
      <c r="S206" s="97"/>
      <c r="T206" s="98">
        <f t="shared" si="3"/>
        <v>8102</v>
      </c>
    </row>
    <row r="207" spans="2:20" s="93" customFormat="1" ht="17.5" customHeight="1" x14ac:dyDescent="0.2">
      <c r="B207" s="94" t="str">
        <f>Data_Drop!C210</f>
        <v>Newell-Fonda</v>
      </c>
      <c r="C207" s="95"/>
      <c r="D207" s="96">
        <f>Data_Drop!M210</f>
        <v>8177</v>
      </c>
      <c r="E207" s="96"/>
      <c r="F207" s="96">
        <f>Data_Drop!N210</f>
        <v>0</v>
      </c>
      <c r="G207" s="96"/>
      <c r="H207" s="96">
        <f>Data_Drop!O210</f>
        <v>8177</v>
      </c>
      <c r="I207" s="96"/>
      <c r="J207" s="96">
        <f>Data_Drop!X210</f>
        <v>0</v>
      </c>
      <c r="K207" s="96"/>
      <c r="L207" s="96">
        <f>Data_Drop!Y210</f>
        <v>0</v>
      </c>
      <c r="M207" s="96"/>
      <c r="N207" s="96">
        <f>Data_Drop!Z210</f>
        <v>0</v>
      </c>
      <c r="O207" s="96">
        <f>Data_Drop!AB210</f>
        <v>0</v>
      </c>
      <c r="P207" s="96">
        <f>Data_Drop!AA210</f>
        <v>73</v>
      </c>
      <c r="Q207" s="96"/>
      <c r="R207" s="96">
        <f>Data_Drop!AC210</f>
        <v>2611</v>
      </c>
      <c r="S207" s="97"/>
      <c r="T207" s="98">
        <f t="shared" si="3"/>
        <v>2684</v>
      </c>
    </row>
    <row r="208" spans="2:20" s="93" customFormat="1" ht="17.5" customHeight="1" x14ac:dyDescent="0.2">
      <c r="B208" s="94" t="str">
        <f>Data_Drop!C211</f>
        <v>New Hampton</v>
      </c>
      <c r="C208" s="95"/>
      <c r="D208" s="96">
        <f>Data_Drop!M211</f>
        <v>8128</v>
      </c>
      <c r="E208" s="96"/>
      <c r="F208" s="96">
        <f>Data_Drop!N211</f>
        <v>5</v>
      </c>
      <c r="G208" s="96"/>
      <c r="H208" s="96">
        <f>Data_Drop!O211</f>
        <v>8133</v>
      </c>
      <c r="I208" s="96"/>
      <c r="J208" s="96">
        <f>Data_Drop!X211</f>
        <v>4897</v>
      </c>
      <c r="K208" s="96"/>
      <c r="L208" s="96">
        <f>Data_Drop!Y211</f>
        <v>289</v>
      </c>
      <c r="M208" s="96"/>
      <c r="N208" s="96">
        <f>Data_Drop!Z211</f>
        <v>520</v>
      </c>
      <c r="O208" s="96">
        <f>Data_Drop!AB211</f>
        <v>5706</v>
      </c>
      <c r="P208" s="96">
        <f>Data_Drop!AA211</f>
        <v>188</v>
      </c>
      <c r="Q208" s="96"/>
      <c r="R208" s="96">
        <f>Data_Drop!AC211</f>
        <v>0</v>
      </c>
      <c r="S208" s="97"/>
      <c r="T208" s="98">
        <f t="shared" si="3"/>
        <v>5894</v>
      </c>
    </row>
    <row r="209" spans="2:20" s="93" customFormat="1" ht="17.5" customHeight="1" x14ac:dyDescent="0.2">
      <c r="B209" s="94" t="str">
        <f>Data_Drop!C212</f>
        <v>New London</v>
      </c>
      <c r="C209" s="95"/>
      <c r="D209" s="96">
        <f>Data_Drop!M212</f>
        <v>8128</v>
      </c>
      <c r="E209" s="96"/>
      <c r="F209" s="96">
        <f>Data_Drop!N212</f>
        <v>5</v>
      </c>
      <c r="G209" s="96"/>
      <c r="H209" s="96">
        <f>Data_Drop!O212</f>
        <v>8133</v>
      </c>
      <c r="I209" s="96"/>
      <c r="J209" s="96">
        <f>Data_Drop!X212</f>
        <v>2607</v>
      </c>
      <c r="K209" s="96"/>
      <c r="L209" s="96">
        <f>Data_Drop!Y212</f>
        <v>99</v>
      </c>
      <c r="M209" s="96"/>
      <c r="N209" s="96">
        <f>Data_Drop!Z212</f>
        <v>330</v>
      </c>
      <c r="O209" s="96">
        <f>Data_Drop!AB212</f>
        <v>3036</v>
      </c>
      <c r="P209" s="96">
        <f>Data_Drop!AA212</f>
        <v>58</v>
      </c>
      <c r="Q209" s="96"/>
      <c r="R209" s="96">
        <f>Data_Drop!AC212</f>
        <v>0</v>
      </c>
      <c r="S209" s="97"/>
      <c r="T209" s="98">
        <f t="shared" si="3"/>
        <v>3094</v>
      </c>
    </row>
    <row r="210" spans="2:20" s="93" customFormat="1" ht="17.5" customHeight="1" x14ac:dyDescent="0.2">
      <c r="B210" s="94" t="str">
        <f>Data_Drop!C213</f>
        <v>Newton</v>
      </c>
      <c r="C210" s="95"/>
      <c r="D210" s="96">
        <f>Data_Drop!M213</f>
        <v>8128</v>
      </c>
      <c r="E210" s="96"/>
      <c r="F210" s="96">
        <f>Data_Drop!N213</f>
        <v>5</v>
      </c>
      <c r="G210" s="96"/>
      <c r="H210" s="96">
        <f>Data_Drop!O213</f>
        <v>8133</v>
      </c>
      <c r="I210" s="96"/>
      <c r="J210" s="96">
        <f>Data_Drop!X213</f>
        <v>14043</v>
      </c>
      <c r="K210" s="96"/>
      <c r="L210" s="96">
        <f>Data_Drop!Y213</f>
        <v>282</v>
      </c>
      <c r="M210" s="96"/>
      <c r="N210" s="96">
        <f>Data_Drop!Z213</f>
        <v>2705</v>
      </c>
      <c r="O210" s="96">
        <f>Data_Drop!AB213</f>
        <v>17030</v>
      </c>
      <c r="P210" s="96">
        <f>Data_Drop!AA213</f>
        <v>175</v>
      </c>
      <c r="Q210" s="96"/>
      <c r="R210" s="96">
        <f>Data_Drop!AC213</f>
        <v>0</v>
      </c>
      <c r="S210" s="97"/>
      <c r="T210" s="98">
        <f t="shared" si="3"/>
        <v>17205</v>
      </c>
    </row>
    <row r="211" spans="2:20" s="93" customFormat="1" ht="17.5" customHeight="1" x14ac:dyDescent="0.2">
      <c r="B211" s="94" t="str">
        <f>Data_Drop!C214</f>
        <v>Central Springs</v>
      </c>
      <c r="C211" s="95"/>
      <c r="D211" s="96">
        <f>Data_Drop!M214</f>
        <v>8128</v>
      </c>
      <c r="E211" s="96"/>
      <c r="F211" s="96">
        <f>Data_Drop!N214</f>
        <v>5</v>
      </c>
      <c r="G211" s="96"/>
      <c r="H211" s="96">
        <f>Data_Drop!O214</f>
        <v>8133</v>
      </c>
      <c r="I211" s="96"/>
      <c r="J211" s="96">
        <f>Data_Drop!X214</f>
        <v>3636</v>
      </c>
      <c r="K211" s="96"/>
      <c r="L211" s="96">
        <f>Data_Drop!Y214</f>
        <v>123</v>
      </c>
      <c r="M211" s="96"/>
      <c r="N211" s="96">
        <f>Data_Drop!Z214</f>
        <v>473</v>
      </c>
      <c r="O211" s="96">
        <f>Data_Drop!AB214</f>
        <v>4232</v>
      </c>
      <c r="P211" s="96">
        <f>Data_Drop!AA214</f>
        <v>103</v>
      </c>
      <c r="Q211" s="96"/>
      <c r="R211" s="96">
        <f>Data_Drop!AC214</f>
        <v>0</v>
      </c>
      <c r="S211" s="97"/>
      <c r="T211" s="98">
        <f t="shared" si="3"/>
        <v>4335</v>
      </c>
    </row>
    <row r="212" spans="2:20" s="93" customFormat="1" ht="17.5" customHeight="1" x14ac:dyDescent="0.2">
      <c r="B212" s="94" t="str">
        <f>Data_Drop!C215</f>
        <v>Northeast</v>
      </c>
      <c r="C212" s="95"/>
      <c r="D212" s="96">
        <f>Data_Drop!M215</f>
        <v>8208</v>
      </c>
      <c r="E212" s="96"/>
      <c r="F212" s="96">
        <f>Data_Drop!N215</f>
        <v>0</v>
      </c>
      <c r="G212" s="96"/>
      <c r="H212" s="96">
        <f>Data_Drop!O215</f>
        <v>8208</v>
      </c>
      <c r="I212" s="96"/>
      <c r="J212" s="96">
        <f>Data_Drop!X215</f>
        <v>0</v>
      </c>
      <c r="K212" s="96"/>
      <c r="L212" s="96">
        <f>Data_Drop!Y215</f>
        <v>0</v>
      </c>
      <c r="M212" s="96"/>
      <c r="N212" s="96">
        <f>Data_Drop!Z215</f>
        <v>0</v>
      </c>
      <c r="O212" s="96">
        <f>Data_Drop!AB215</f>
        <v>0</v>
      </c>
      <c r="P212" s="96">
        <f>Data_Drop!AA215</f>
        <v>75</v>
      </c>
      <c r="Q212" s="96"/>
      <c r="R212" s="96">
        <f>Data_Drop!AC215</f>
        <v>2678</v>
      </c>
      <c r="S212" s="97"/>
      <c r="T212" s="98">
        <f t="shared" si="3"/>
        <v>2753</v>
      </c>
    </row>
    <row r="213" spans="2:20" s="93" customFormat="1" ht="17.5" customHeight="1" x14ac:dyDescent="0.2">
      <c r="B213" s="94" t="str">
        <f>Data_Drop!C216</f>
        <v>North Fayette Valley</v>
      </c>
      <c r="C213" s="95"/>
      <c r="D213" s="96">
        <f>Data_Drop!M216</f>
        <v>8177</v>
      </c>
      <c r="E213" s="96"/>
      <c r="F213" s="96">
        <f>Data_Drop!N216</f>
        <v>0</v>
      </c>
      <c r="G213" s="96"/>
      <c r="H213" s="96">
        <f>Data_Drop!O216</f>
        <v>8177</v>
      </c>
      <c r="I213" s="96"/>
      <c r="J213" s="96">
        <f>Data_Drop!X216</f>
        <v>0</v>
      </c>
      <c r="K213" s="96"/>
      <c r="L213" s="96">
        <f>Data_Drop!Y216</f>
        <v>0</v>
      </c>
      <c r="M213" s="96"/>
      <c r="N213" s="96">
        <f>Data_Drop!Z216</f>
        <v>0</v>
      </c>
      <c r="O213" s="96">
        <f>Data_Drop!AB216</f>
        <v>0</v>
      </c>
      <c r="P213" s="96">
        <f>Data_Drop!AA216</f>
        <v>133</v>
      </c>
      <c r="Q213" s="96"/>
      <c r="R213" s="96">
        <f>Data_Drop!AC216</f>
        <v>6658</v>
      </c>
      <c r="S213" s="97"/>
      <c r="T213" s="98">
        <f t="shared" si="3"/>
        <v>6791</v>
      </c>
    </row>
    <row r="214" spans="2:20" s="93" customFormat="1" ht="17.5" customHeight="1" x14ac:dyDescent="0.2">
      <c r="B214" s="94" t="str">
        <f>Data_Drop!C217</f>
        <v>North Mahaska</v>
      </c>
      <c r="C214" s="95"/>
      <c r="D214" s="96">
        <f>Data_Drop!M217</f>
        <v>8255</v>
      </c>
      <c r="E214" s="96"/>
      <c r="F214" s="96">
        <f>Data_Drop!N217</f>
        <v>0</v>
      </c>
      <c r="G214" s="96"/>
      <c r="H214" s="96">
        <f>Data_Drop!O217</f>
        <v>8255</v>
      </c>
      <c r="I214" s="96"/>
      <c r="J214" s="96">
        <f>Data_Drop!X217</f>
        <v>0</v>
      </c>
      <c r="K214" s="96"/>
      <c r="L214" s="96">
        <f>Data_Drop!Y217</f>
        <v>0</v>
      </c>
      <c r="M214" s="96"/>
      <c r="N214" s="96">
        <f>Data_Drop!Z217</f>
        <v>0</v>
      </c>
      <c r="O214" s="96">
        <f>Data_Drop!AB217</f>
        <v>0</v>
      </c>
      <c r="P214" s="96">
        <f>Data_Drop!AA217</f>
        <v>58</v>
      </c>
      <c r="Q214" s="96"/>
      <c r="R214" s="96">
        <f>Data_Drop!AC217</f>
        <v>2644</v>
      </c>
      <c r="S214" s="97"/>
      <c r="T214" s="98">
        <f t="shared" si="3"/>
        <v>2702</v>
      </c>
    </row>
    <row r="215" spans="2:20" s="93" customFormat="1" ht="17.5" customHeight="1" x14ac:dyDescent="0.2">
      <c r="B215" s="94" t="str">
        <f>Data_Drop!C218</f>
        <v>North Linn</v>
      </c>
      <c r="C215" s="95"/>
      <c r="D215" s="96">
        <f>Data_Drop!M218</f>
        <v>8137</v>
      </c>
      <c r="E215" s="96"/>
      <c r="F215" s="96">
        <f>Data_Drop!N218</f>
        <v>0</v>
      </c>
      <c r="G215" s="96"/>
      <c r="H215" s="96">
        <f>Data_Drop!O218</f>
        <v>8137</v>
      </c>
      <c r="I215" s="96"/>
      <c r="J215" s="96">
        <f>Data_Drop!X218</f>
        <v>0</v>
      </c>
      <c r="K215" s="96"/>
      <c r="L215" s="96">
        <f>Data_Drop!Y218</f>
        <v>0</v>
      </c>
      <c r="M215" s="96"/>
      <c r="N215" s="96">
        <f>Data_Drop!Z218</f>
        <v>0</v>
      </c>
      <c r="O215" s="96">
        <f>Data_Drop!AB218</f>
        <v>0</v>
      </c>
      <c r="P215" s="96">
        <f>Data_Drop!AA218</f>
        <v>75</v>
      </c>
      <c r="Q215" s="96"/>
      <c r="R215" s="96">
        <f>Data_Drop!AC218</f>
        <v>3225</v>
      </c>
      <c r="S215" s="97"/>
      <c r="T215" s="98">
        <f t="shared" si="3"/>
        <v>3300</v>
      </c>
    </row>
    <row r="216" spans="2:20" s="93" customFormat="1" ht="17.5" customHeight="1" x14ac:dyDescent="0.2">
      <c r="B216" s="94" t="str">
        <f>Data_Drop!C219</f>
        <v>North Kossuth</v>
      </c>
      <c r="C216" s="95"/>
      <c r="D216" s="96">
        <f>Data_Drop!M219</f>
        <v>8128</v>
      </c>
      <c r="E216" s="96"/>
      <c r="F216" s="96">
        <f>Data_Drop!N219</f>
        <v>5</v>
      </c>
      <c r="G216" s="96"/>
      <c r="H216" s="96">
        <f>Data_Drop!O219</f>
        <v>8133</v>
      </c>
      <c r="I216" s="96"/>
      <c r="J216" s="96">
        <f>Data_Drop!X219</f>
        <v>1126</v>
      </c>
      <c r="K216" s="96"/>
      <c r="L216" s="96">
        <f>Data_Drop!Y219</f>
        <v>132</v>
      </c>
      <c r="M216" s="96"/>
      <c r="N216" s="96">
        <f>Data_Drop!Z219</f>
        <v>227</v>
      </c>
      <c r="O216" s="96">
        <f>Data_Drop!AB219</f>
        <v>1485</v>
      </c>
      <c r="P216" s="96">
        <f>Data_Drop!AA219</f>
        <v>40</v>
      </c>
      <c r="Q216" s="96"/>
      <c r="R216" s="96">
        <f>Data_Drop!AC219</f>
        <v>0</v>
      </c>
      <c r="S216" s="97"/>
      <c r="T216" s="98">
        <f t="shared" si="3"/>
        <v>1525</v>
      </c>
    </row>
    <row r="217" spans="2:20" s="93" customFormat="1" ht="17.5" customHeight="1" x14ac:dyDescent="0.2">
      <c r="B217" s="94" t="str">
        <f>Data_Drop!C220</f>
        <v>North Polk</v>
      </c>
      <c r="C217" s="95"/>
      <c r="D217" s="96">
        <f>Data_Drop!M220</f>
        <v>8128</v>
      </c>
      <c r="E217" s="96"/>
      <c r="F217" s="96">
        <f>Data_Drop!N220</f>
        <v>5</v>
      </c>
      <c r="G217" s="96"/>
      <c r="H217" s="96">
        <f>Data_Drop!O220</f>
        <v>8133</v>
      </c>
      <c r="I217" s="96"/>
      <c r="J217" s="96">
        <f>Data_Drop!X220</f>
        <v>10785</v>
      </c>
      <c r="K217" s="96"/>
      <c r="L217" s="96">
        <f>Data_Drop!Y220</f>
        <v>204</v>
      </c>
      <c r="M217" s="96"/>
      <c r="N217" s="96">
        <f>Data_Drop!Z220</f>
        <v>1000</v>
      </c>
      <c r="O217" s="96">
        <f>Data_Drop!AB220</f>
        <v>11989</v>
      </c>
      <c r="P217" s="96">
        <f>Data_Drop!AA220</f>
        <v>275</v>
      </c>
      <c r="Q217" s="96"/>
      <c r="R217" s="96">
        <f>Data_Drop!AC220</f>
        <v>0</v>
      </c>
      <c r="S217" s="97"/>
      <c r="T217" s="98">
        <f t="shared" si="3"/>
        <v>12264</v>
      </c>
    </row>
    <row r="218" spans="2:20" s="93" customFormat="1" ht="17.5" customHeight="1" x14ac:dyDescent="0.2">
      <c r="B218" s="94" t="str">
        <f>Data_Drop!C221</f>
        <v>North Scott</v>
      </c>
      <c r="C218" s="95"/>
      <c r="D218" s="96">
        <f>Data_Drop!M221</f>
        <v>8128</v>
      </c>
      <c r="E218" s="96"/>
      <c r="F218" s="96">
        <f>Data_Drop!N221</f>
        <v>5</v>
      </c>
      <c r="G218" s="96"/>
      <c r="H218" s="96">
        <f>Data_Drop!O221</f>
        <v>8133</v>
      </c>
      <c r="I218" s="96"/>
      <c r="J218" s="96">
        <f>Data_Drop!X221</f>
        <v>14641</v>
      </c>
      <c r="K218" s="96"/>
      <c r="L218" s="96">
        <f>Data_Drop!Y221</f>
        <v>466</v>
      </c>
      <c r="M218" s="96"/>
      <c r="N218" s="96">
        <f>Data_Drop!Z221</f>
        <v>1242</v>
      </c>
      <c r="O218" s="96">
        <f>Data_Drop!AB221</f>
        <v>16349</v>
      </c>
      <c r="P218" s="96">
        <f>Data_Drop!AA221</f>
        <v>325</v>
      </c>
      <c r="Q218" s="96"/>
      <c r="R218" s="96">
        <f>Data_Drop!AC221</f>
        <v>0</v>
      </c>
      <c r="S218" s="97"/>
      <c r="T218" s="98">
        <f t="shared" si="3"/>
        <v>16674</v>
      </c>
    </row>
    <row r="219" spans="2:20" s="93" customFormat="1" ht="17.5" customHeight="1" x14ac:dyDescent="0.2">
      <c r="B219" s="94" t="str">
        <f>Data_Drop!C222</f>
        <v>North Tama</v>
      </c>
      <c r="C219" s="95"/>
      <c r="D219" s="96">
        <f>Data_Drop!M222</f>
        <v>8128</v>
      </c>
      <c r="E219" s="96"/>
      <c r="F219" s="96">
        <f>Data_Drop!N222</f>
        <v>5</v>
      </c>
      <c r="G219" s="96"/>
      <c r="H219" s="96">
        <f>Data_Drop!O222</f>
        <v>8133</v>
      </c>
      <c r="I219" s="96"/>
      <c r="J219" s="96">
        <f>Data_Drop!X222</f>
        <v>2307</v>
      </c>
      <c r="K219" s="96"/>
      <c r="L219" s="96">
        <f>Data_Drop!Y222</f>
        <v>112</v>
      </c>
      <c r="M219" s="96"/>
      <c r="N219" s="96">
        <f>Data_Drop!Z222</f>
        <v>316</v>
      </c>
      <c r="O219" s="96">
        <f>Data_Drop!AB222</f>
        <v>2735</v>
      </c>
      <c r="P219" s="96">
        <f>Data_Drop!AA222</f>
        <v>60</v>
      </c>
      <c r="Q219" s="96"/>
      <c r="R219" s="96">
        <f>Data_Drop!AC222</f>
        <v>0</v>
      </c>
      <c r="S219" s="97"/>
      <c r="T219" s="98">
        <f t="shared" si="3"/>
        <v>2795</v>
      </c>
    </row>
    <row r="220" spans="2:20" s="93" customFormat="1" ht="17.5" customHeight="1" x14ac:dyDescent="0.2">
      <c r="B220" s="94" t="str">
        <f>Data_Drop!C223</f>
        <v>Northwood-Kensett</v>
      </c>
      <c r="C220" s="95"/>
      <c r="D220" s="96">
        <f>Data_Drop!M223</f>
        <v>8214</v>
      </c>
      <c r="E220" s="96"/>
      <c r="F220" s="96">
        <f>Data_Drop!N223</f>
        <v>0</v>
      </c>
      <c r="G220" s="96"/>
      <c r="H220" s="96">
        <f>Data_Drop!O223</f>
        <v>8214</v>
      </c>
      <c r="I220" s="96"/>
      <c r="J220" s="96">
        <f>Data_Drop!X223</f>
        <v>0</v>
      </c>
      <c r="K220" s="96"/>
      <c r="L220" s="96">
        <f>Data_Drop!Y223</f>
        <v>0</v>
      </c>
      <c r="M220" s="96"/>
      <c r="N220" s="96">
        <f>Data_Drop!Z223</f>
        <v>0</v>
      </c>
      <c r="O220" s="96">
        <f>Data_Drop!AB223</f>
        <v>0</v>
      </c>
      <c r="P220" s="96">
        <f>Data_Drop!AA223</f>
        <v>75</v>
      </c>
      <c r="Q220" s="96"/>
      <c r="R220" s="96">
        <f>Data_Drop!AC223</f>
        <v>3012</v>
      </c>
      <c r="S220" s="97"/>
      <c r="T220" s="98">
        <f t="shared" si="3"/>
        <v>3087</v>
      </c>
    </row>
    <row r="221" spans="2:20" s="93" customFormat="1" ht="17.5" customHeight="1" x14ac:dyDescent="0.2">
      <c r="B221" s="94" t="str">
        <f>Data_Drop!C224</f>
        <v>Norwalk</v>
      </c>
      <c r="C221" s="95"/>
      <c r="D221" s="96">
        <f>Data_Drop!M224</f>
        <v>8128</v>
      </c>
      <c r="E221" s="96"/>
      <c r="F221" s="96">
        <f>Data_Drop!N224</f>
        <v>5</v>
      </c>
      <c r="G221" s="96"/>
      <c r="H221" s="96">
        <f>Data_Drop!O224</f>
        <v>8133</v>
      </c>
      <c r="I221" s="96"/>
      <c r="J221" s="96">
        <f>Data_Drop!X224</f>
        <v>17474</v>
      </c>
      <c r="K221" s="96"/>
      <c r="L221" s="96">
        <f>Data_Drop!Y224</f>
        <v>388</v>
      </c>
      <c r="M221" s="96"/>
      <c r="N221" s="96">
        <f>Data_Drop!Z224</f>
        <v>1950</v>
      </c>
      <c r="O221" s="96">
        <f>Data_Drop!AB224</f>
        <v>19812</v>
      </c>
      <c r="P221" s="96">
        <f>Data_Drop!AA224</f>
        <v>290</v>
      </c>
      <c r="Q221" s="96"/>
      <c r="R221" s="96">
        <f>Data_Drop!AC224</f>
        <v>0</v>
      </c>
      <c r="S221" s="97"/>
      <c r="T221" s="98">
        <f t="shared" si="3"/>
        <v>20102</v>
      </c>
    </row>
    <row r="222" spans="2:20" s="93" customFormat="1" ht="17.5" customHeight="1" x14ac:dyDescent="0.2">
      <c r="B222" s="94" t="str">
        <f>Data_Drop!C225</f>
        <v>Riverside</v>
      </c>
      <c r="C222" s="95"/>
      <c r="D222" s="96">
        <f>Data_Drop!M225</f>
        <v>8128</v>
      </c>
      <c r="E222" s="96"/>
      <c r="F222" s="96">
        <f>Data_Drop!N225</f>
        <v>5</v>
      </c>
      <c r="G222" s="96"/>
      <c r="H222" s="96">
        <f>Data_Drop!O225</f>
        <v>8133</v>
      </c>
      <c r="I222" s="96"/>
      <c r="J222" s="96">
        <f>Data_Drop!X225</f>
        <v>3615</v>
      </c>
      <c r="K222" s="96"/>
      <c r="L222" s="96">
        <f>Data_Drop!Y225</f>
        <v>175</v>
      </c>
      <c r="M222" s="96"/>
      <c r="N222" s="96">
        <f>Data_Drop!Z225</f>
        <v>544</v>
      </c>
      <c r="O222" s="96">
        <f>Data_Drop!AB225</f>
        <v>4334</v>
      </c>
      <c r="P222" s="96">
        <f>Data_Drop!AA225</f>
        <v>68</v>
      </c>
      <c r="Q222" s="96"/>
      <c r="R222" s="96">
        <f>Data_Drop!AC225</f>
        <v>0</v>
      </c>
      <c r="S222" s="97"/>
      <c r="T222" s="98">
        <f t="shared" si="3"/>
        <v>4402</v>
      </c>
    </row>
    <row r="223" spans="2:20" s="93" customFormat="1" ht="17.5" customHeight="1" x14ac:dyDescent="0.2">
      <c r="B223" s="94" t="str">
        <f>Data_Drop!C226</f>
        <v>Odebolt Arthur Battle Creek Ida Grove</v>
      </c>
      <c r="C223" s="95"/>
      <c r="D223" s="96">
        <f>Data_Drop!M226</f>
        <v>8128</v>
      </c>
      <c r="E223" s="96"/>
      <c r="F223" s="96">
        <f>Data_Drop!N226</f>
        <v>5</v>
      </c>
      <c r="G223" s="96"/>
      <c r="H223" s="96">
        <f>Data_Drop!O226</f>
        <v>8133</v>
      </c>
      <c r="I223" s="96"/>
      <c r="J223" s="96">
        <f>Data_Drop!X226</f>
        <v>4366</v>
      </c>
      <c r="K223" s="96"/>
      <c r="L223" s="96">
        <f>Data_Drop!Y226</f>
        <v>126</v>
      </c>
      <c r="M223" s="96"/>
      <c r="N223" s="96">
        <f>Data_Drop!Z226</f>
        <v>679</v>
      </c>
      <c r="O223" s="96">
        <f>Data_Drop!AB226</f>
        <v>5171</v>
      </c>
      <c r="P223" s="96">
        <f>Data_Drop!AA226</f>
        <v>108</v>
      </c>
      <c r="Q223" s="96"/>
      <c r="R223" s="96">
        <f>Data_Drop!AC226</f>
        <v>0</v>
      </c>
      <c r="S223" s="97"/>
      <c r="T223" s="98">
        <f t="shared" si="3"/>
        <v>5279</v>
      </c>
    </row>
    <row r="224" spans="2:20" s="93" customFormat="1" ht="17.5" customHeight="1" x14ac:dyDescent="0.2">
      <c r="B224" s="94" t="str">
        <f>Data_Drop!C227</f>
        <v>Oelwein</v>
      </c>
      <c r="C224" s="95"/>
      <c r="D224" s="96">
        <f>Data_Drop!M227</f>
        <v>8129</v>
      </c>
      <c r="E224" s="96"/>
      <c r="F224" s="96">
        <f>Data_Drop!N227</f>
        <v>4</v>
      </c>
      <c r="G224" s="96"/>
      <c r="H224" s="96">
        <f>Data_Drop!O227</f>
        <v>8133</v>
      </c>
      <c r="I224" s="96"/>
      <c r="J224" s="96">
        <f>Data_Drop!X227</f>
        <v>4916</v>
      </c>
      <c r="K224" s="96"/>
      <c r="L224" s="96">
        <f>Data_Drop!Y227</f>
        <v>62</v>
      </c>
      <c r="M224" s="96"/>
      <c r="N224" s="96">
        <f>Data_Drop!Z227</f>
        <v>1000</v>
      </c>
      <c r="O224" s="96">
        <f>Data_Drop!AB227</f>
        <v>5978</v>
      </c>
      <c r="P224" s="96">
        <f>Data_Drop!AA227</f>
        <v>100</v>
      </c>
      <c r="Q224" s="96"/>
      <c r="R224" s="96">
        <f>Data_Drop!AC227</f>
        <v>1494</v>
      </c>
      <c r="S224" s="97"/>
      <c r="T224" s="98">
        <f t="shared" si="3"/>
        <v>7572</v>
      </c>
    </row>
    <row r="225" spans="2:20" s="93" customFormat="1" ht="17.5" customHeight="1" x14ac:dyDescent="0.2">
      <c r="B225" s="94" t="str">
        <f>Data_Drop!C228</f>
        <v>Ogden</v>
      </c>
      <c r="C225" s="95"/>
      <c r="D225" s="96">
        <f>Data_Drop!M228</f>
        <v>8128</v>
      </c>
      <c r="E225" s="96"/>
      <c r="F225" s="96">
        <f>Data_Drop!N228</f>
        <v>5</v>
      </c>
      <c r="G225" s="96"/>
      <c r="H225" s="96">
        <f>Data_Drop!O228</f>
        <v>8133</v>
      </c>
      <c r="I225" s="96"/>
      <c r="J225" s="96">
        <f>Data_Drop!X228</f>
        <v>2606</v>
      </c>
      <c r="K225" s="96"/>
      <c r="L225" s="96">
        <f>Data_Drop!Y228</f>
        <v>97</v>
      </c>
      <c r="M225" s="96"/>
      <c r="N225" s="96">
        <f>Data_Drop!Z228</f>
        <v>216</v>
      </c>
      <c r="O225" s="96">
        <f>Data_Drop!AB228</f>
        <v>2919</v>
      </c>
      <c r="P225" s="96">
        <f>Data_Drop!AA228</f>
        <v>110</v>
      </c>
      <c r="Q225" s="96"/>
      <c r="R225" s="96">
        <f>Data_Drop!AC228</f>
        <v>0</v>
      </c>
      <c r="S225" s="97"/>
      <c r="T225" s="98">
        <f t="shared" si="3"/>
        <v>3029</v>
      </c>
    </row>
    <row r="226" spans="2:20" s="93" customFormat="1" ht="17.5" customHeight="1" x14ac:dyDescent="0.2">
      <c r="B226" s="94" t="str">
        <f>Data_Drop!C229</f>
        <v>Okoboji</v>
      </c>
      <c r="C226" s="95"/>
      <c r="D226" s="96">
        <f>Data_Drop!M229</f>
        <v>8128</v>
      </c>
      <c r="E226" s="96"/>
      <c r="F226" s="96">
        <f>Data_Drop!N229</f>
        <v>5</v>
      </c>
      <c r="G226" s="96"/>
      <c r="H226" s="96">
        <f>Data_Drop!O229</f>
        <v>8133</v>
      </c>
      <c r="I226" s="96"/>
      <c r="J226" s="96">
        <f>Data_Drop!X229</f>
        <v>4884</v>
      </c>
      <c r="K226" s="96"/>
      <c r="L226" s="96">
        <f>Data_Drop!Y229</f>
        <v>168</v>
      </c>
      <c r="M226" s="96"/>
      <c r="N226" s="96">
        <f>Data_Drop!Z229</f>
        <v>600</v>
      </c>
      <c r="O226" s="96">
        <f>Data_Drop!AB229</f>
        <v>5652</v>
      </c>
      <c r="P226" s="96">
        <f>Data_Drop!AA229</f>
        <v>178</v>
      </c>
      <c r="Q226" s="96"/>
      <c r="R226" s="96">
        <f>Data_Drop!AC229</f>
        <v>0</v>
      </c>
      <c r="S226" s="97"/>
      <c r="T226" s="98">
        <f t="shared" si="3"/>
        <v>5830</v>
      </c>
    </row>
    <row r="227" spans="2:20" s="93" customFormat="1" ht="17.5" customHeight="1" x14ac:dyDescent="0.2">
      <c r="B227" s="94" t="str">
        <f>Data_Drop!C230</f>
        <v>Olin</v>
      </c>
      <c r="C227" s="95"/>
      <c r="D227" s="96">
        <f>Data_Drop!M230</f>
        <v>8128</v>
      </c>
      <c r="E227" s="96"/>
      <c r="F227" s="96">
        <f>Data_Drop!N230</f>
        <v>5</v>
      </c>
      <c r="G227" s="96"/>
      <c r="H227" s="96">
        <f>Data_Drop!O230</f>
        <v>8133</v>
      </c>
      <c r="I227" s="96"/>
      <c r="J227" s="96">
        <f>Data_Drop!X230</f>
        <v>910</v>
      </c>
      <c r="K227" s="96"/>
      <c r="L227" s="96">
        <f>Data_Drop!Y230</f>
        <v>140</v>
      </c>
      <c r="M227" s="96"/>
      <c r="N227" s="96">
        <f>Data_Drop!Z230</f>
        <v>119</v>
      </c>
      <c r="O227" s="96">
        <f>Data_Drop!AB230</f>
        <v>1169</v>
      </c>
      <c r="P227" s="96">
        <f>Data_Drop!AA230</f>
        <v>30</v>
      </c>
      <c r="Q227" s="96"/>
      <c r="R227" s="96">
        <f>Data_Drop!AC230</f>
        <v>0</v>
      </c>
      <c r="S227" s="97"/>
      <c r="T227" s="98">
        <f t="shared" si="3"/>
        <v>1199</v>
      </c>
    </row>
    <row r="228" spans="2:20" s="93" customFormat="1" ht="17.5" customHeight="1" x14ac:dyDescent="0.2">
      <c r="B228" s="94" t="str">
        <f>Data_Drop!C231</f>
        <v>Orient-Macksburg</v>
      </c>
      <c r="C228" s="95"/>
      <c r="D228" s="96">
        <f>Data_Drop!M231</f>
        <v>8128</v>
      </c>
      <c r="E228" s="96"/>
      <c r="F228" s="96">
        <f>Data_Drop!N231</f>
        <v>5</v>
      </c>
      <c r="G228" s="96"/>
      <c r="H228" s="96">
        <f>Data_Drop!O231</f>
        <v>8133</v>
      </c>
      <c r="I228" s="96"/>
      <c r="J228" s="96">
        <f>Data_Drop!X231</f>
        <v>500</v>
      </c>
      <c r="K228" s="96"/>
      <c r="L228" s="96">
        <f>Data_Drop!Y231</f>
        <v>13</v>
      </c>
      <c r="M228" s="96"/>
      <c r="N228" s="96">
        <f>Data_Drop!Z231</f>
        <v>107</v>
      </c>
      <c r="O228" s="96">
        <f>Data_Drop!AB231</f>
        <v>620</v>
      </c>
      <c r="P228" s="96">
        <f>Data_Drop!AA231</f>
        <v>0</v>
      </c>
      <c r="Q228" s="96"/>
      <c r="R228" s="96">
        <f>Data_Drop!AC231</f>
        <v>0</v>
      </c>
      <c r="S228" s="97"/>
      <c r="T228" s="98">
        <f t="shared" si="3"/>
        <v>620</v>
      </c>
    </row>
    <row r="229" spans="2:20" s="93" customFormat="1" ht="17.5" customHeight="1" x14ac:dyDescent="0.2">
      <c r="B229" s="94" t="str">
        <f>Data_Drop!C232</f>
        <v>Osage</v>
      </c>
      <c r="C229" s="95"/>
      <c r="D229" s="96">
        <f>Data_Drop!M232</f>
        <v>8145</v>
      </c>
      <c r="E229" s="96"/>
      <c r="F229" s="96">
        <f>Data_Drop!N232</f>
        <v>0</v>
      </c>
      <c r="G229" s="96"/>
      <c r="H229" s="96">
        <f>Data_Drop!O232</f>
        <v>8145</v>
      </c>
      <c r="I229" s="96"/>
      <c r="J229" s="96">
        <f>Data_Drop!X232</f>
        <v>0</v>
      </c>
      <c r="K229" s="96"/>
      <c r="L229" s="96">
        <f>Data_Drop!Y232</f>
        <v>0</v>
      </c>
      <c r="M229" s="96"/>
      <c r="N229" s="96">
        <f>Data_Drop!Z232</f>
        <v>0</v>
      </c>
      <c r="O229" s="96">
        <f>Data_Drop!AB232</f>
        <v>0</v>
      </c>
      <c r="P229" s="96">
        <f>Data_Drop!AA232</f>
        <v>155</v>
      </c>
      <c r="Q229" s="96"/>
      <c r="R229" s="96">
        <f>Data_Drop!AC232</f>
        <v>4987</v>
      </c>
      <c r="S229" s="97"/>
      <c r="T229" s="98">
        <f t="shared" si="3"/>
        <v>5142</v>
      </c>
    </row>
    <row r="230" spans="2:20" s="93" customFormat="1" ht="17.5" customHeight="1" x14ac:dyDescent="0.2">
      <c r="B230" s="94" t="str">
        <f>Data_Drop!C233</f>
        <v>Oskaloosa</v>
      </c>
      <c r="C230" s="95"/>
      <c r="D230" s="96">
        <f>Data_Drop!M233</f>
        <v>8128</v>
      </c>
      <c r="E230" s="96"/>
      <c r="F230" s="96">
        <f>Data_Drop!N233</f>
        <v>5</v>
      </c>
      <c r="G230" s="96"/>
      <c r="H230" s="96">
        <f>Data_Drop!O233</f>
        <v>8133</v>
      </c>
      <c r="I230" s="96"/>
      <c r="J230" s="96">
        <f>Data_Drop!X233</f>
        <v>10989</v>
      </c>
      <c r="K230" s="96"/>
      <c r="L230" s="96">
        <f>Data_Drop!Y233</f>
        <v>257</v>
      </c>
      <c r="M230" s="96"/>
      <c r="N230" s="96">
        <f>Data_Drop!Z233</f>
        <v>1307</v>
      </c>
      <c r="O230" s="96">
        <f>Data_Drop!AB233</f>
        <v>12553</v>
      </c>
      <c r="P230" s="96">
        <f>Data_Drop!AA233</f>
        <v>290</v>
      </c>
      <c r="Q230" s="96"/>
      <c r="R230" s="96">
        <f>Data_Drop!AC233</f>
        <v>0</v>
      </c>
      <c r="S230" s="97"/>
      <c r="T230" s="98">
        <f t="shared" si="3"/>
        <v>12843</v>
      </c>
    </row>
    <row r="231" spans="2:20" s="93" customFormat="1" ht="17.5" customHeight="1" x14ac:dyDescent="0.2">
      <c r="B231" s="94" t="str">
        <f>Data_Drop!C234</f>
        <v>Ottumwa</v>
      </c>
      <c r="C231" s="95"/>
      <c r="D231" s="96">
        <f>Data_Drop!M234</f>
        <v>8128</v>
      </c>
      <c r="E231" s="96"/>
      <c r="F231" s="96">
        <f>Data_Drop!N234</f>
        <v>5</v>
      </c>
      <c r="G231" s="96"/>
      <c r="H231" s="96">
        <f>Data_Drop!O234</f>
        <v>8133</v>
      </c>
      <c r="I231" s="96"/>
      <c r="J231" s="96">
        <f>Data_Drop!X234</f>
        <v>24971</v>
      </c>
      <c r="K231" s="96"/>
      <c r="L231" s="96">
        <f>Data_Drop!Y234</f>
        <v>1457</v>
      </c>
      <c r="M231" s="96"/>
      <c r="N231" s="96">
        <f>Data_Drop!Z234</f>
        <v>3899</v>
      </c>
      <c r="O231" s="96">
        <f>Data_Drop!AB234</f>
        <v>30327</v>
      </c>
      <c r="P231" s="96">
        <f>Data_Drop!AA234</f>
        <v>570</v>
      </c>
      <c r="Q231" s="96"/>
      <c r="R231" s="96">
        <f>Data_Drop!AC234</f>
        <v>0</v>
      </c>
      <c r="S231" s="97"/>
      <c r="T231" s="98">
        <f t="shared" si="3"/>
        <v>30897</v>
      </c>
    </row>
    <row r="232" spans="2:20" s="93" customFormat="1" ht="17.5" customHeight="1" x14ac:dyDescent="0.2">
      <c r="B232" s="94" t="str">
        <f>Data_Drop!C235</f>
        <v>Panorama</v>
      </c>
      <c r="C232" s="95"/>
      <c r="D232" s="96">
        <f>Data_Drop!M235</f>
        <v>8128</v>
      </c>
      <c r="E232" s="96"/>
      <c r="F232" s="96">
        <f>Data_Drop!N235</f>
        <v>5</v>
      </c>
      <c r="G232" s="96"/>
      <c r="H232" s="96">
        <f>Data_Drop!O235</f>
        <v>8133</v>
      </c>
      <c r="I232" s="96"/>
      <c r="J232" s="96">
        <f>Data_Drop!X235</f>
        <v>3175</v>
      </c>
      <c r="K232" s="96"/>
      <c r="L232" s="96">
        <f>Data_Drop!Y235</f>
        <v>86</v>
      </c>
      <c r="M232" s="96"/>
      <c r="N232" s="96">
        <f>Data_Drop!Z235</f>
        <v>467</v>
      </c>
      <c r="O232" s="96">
        <f>Data_Drop!AB235</f>
        <v>3728</v>
      </c>
      <c r="P232" s="96">
        <f>Data_Drop!AA235</f>
        <v>75</v>
      </c>
      <c r="Q232" s="96"/>
      <c r="R232" s="96">
        <f>Data_Drop!AC235</f>
        <v>0</v>
      </c>
      <c r="S232" s="97"/>
      <c r="T232" s="98">
        <f t="shared" si="3"/>
        <v>3803</v>
      </c>
    </row>
    <row r="233" spans="2:20" s="93" customFormat="1" ht="17.5" customHeight="1" x14ac:dyDescent="0.2">
      <c r="B233" s="94" t="str">
        <f>Data_Drop!C236</f>
        <v>Paton-Churdan</v>
      </c>
      <c r="C233" s="95"/>
      <c r="D233" s="96">
        <f>Data_Drop!M236</f>
        <v>8255</v>
      </c>
      <c r="E233" s="96"/>
      <c r="F233" s="96">
        <f>Data_Drop!N236</f>
        <v>0</v>
      </c>
      <c r="G233" s="96"/>
      <c r="H233" s="96">
        <f>Data_Drop!O236</f>
        <v>8255</v>
      </c>
      <c r="I233" s="96"/>
      <c r="J233" s="96">
        <f>Data_Drop!X236</f>
        <v>0</v>
      </c>
      <c r="K233" s="96"/>
      <c r="L233" s="96">
        <f>Data_Drop!Y236</f>
        <v>0</v>
      </c>
      <c r="M233" s="96"/>
      <c r="N233" s="96">
        <f>Data_Drop!Z236</f>
        <v>0</v>
      </c>
      <c r="O233" s="96">
        <f>Data_Drop!AB236</f>
        <v>0</v>
      </c>
      <c r="P233" s="96">
        <f>Data_Drop!AA236</f>
        <v>28</v>
      </c>
      <c r="Q233" s="96"/>
      <c r="R233" s="96">
        <f>Data_Drop!AC236</f>
        <v>1155</v>
      </c>
      <c r="S233" s="97"/>
      <c r="T233" s="98">
        <f t="shared" si="3"/>
        <v>1183</v>
      </c>
    </row>
    <row r="234" spans="2:20" s="93" customFormat="1" ht="17.5" customHeight="1" x14ac:dyDescent="0.2">
      <c r="B234" s="94" t="str">
        <f>Data_Drop!C237</f>
        <v>South O'Brien</v>
      </c>
      <c r="C234" s="95"/>
      <c r="D234" s="96">
        <f>Data_Drop!M237</f>
        <v>8141</v>
      </c>
      <c r="E234" s="96"/>
      <c r="F234" s="96">
        <f>Data_Drop!N237</f>
        <v>0</v>
      </c>
      <c r="G234" s="96"/>
      <c r="H234" s="96">
        <f>Data_Drop!O237</f>
        <v>8141</v>
      </c>
      <c r="I234" s="96"/>
      <c r="J234" s="96">
        <f>Data_Drop!X237</f>
        <v>0</v>
      </c>
      <c r="K234" s="96"/>
      <c r="L234" s="96">
        <f>Data_Drop!Y237</f>
        <v>0</v>
      </c>
      <c r="M234" s="96"/>
      <c r="N234" s="96">
        <f>Data_Drop!Z237</f>
        <v>0</v>
      </c>
      <c r="O234" s="96">
        <f>Data_Drop!AB237</f>
        <v>0</v>
      </c>
      <c r="P234" s="96">
        <f>Data_Drop!AA237</f>
        <v>95</v>
      </c>
      <c r="Q234" s="96"/>
      <c r="R234" s="96">
        <f>Data_Drop!AC237</f>
        <v>3557</v>
      </c>
      <c r="S234" s="97"/>
      <c r="T234" s="98">
        <f t="shared" si="3"/>
        <v>3652</v>
      </c>
    </row>
    <row r="235" spans="2:20" s="93" customFormat="1" ht="17.5" customHeight="1" x14ac:dyDescent="0.2">
      <c r="B235" s="94" t="str">
        <f>Data_Drop!C238</f>
        <v>Pekin</v>
      </c>
      <c r="C235" s="95"/>
      <c r="D235" s="96">
        <f>Data_Drop!M238</f>
        <v>8128</v>
      </c>
      <c r="E235" s="96"/>
      <c r="F235" s="96">
        <f>Data_Drop!N238</f>
        <v>5</v>
      </c>
      <c r="G235" s="96"/>
      <c r="H235" s="96">
        <f>Data_Drop!O238</f>
        <v>8133</v>
      </c>
      <c r="I235" s="96"/>
      <c r="J235" s="96">
        <f>Data_Drop!X238</f>
        <v>2574</v>
      </c>
      <c r="K235" s="96"/>
      <c r="L235" s="96">
        <f>Data_Drop!Y238</f>
        <v>179</v>
      </c>
      <c r="M235" s="96"/>
      <c r="N235" s="96">
        <f>Data_Drop!Z238</f>
        <v>375</v>
      </c>
      <c r="O235" s="96">
        <f>Data_Drop!AB238</f>
        <v>3128</v>
      </c>
      <c r="P235" s="96">
        <f>Data_Drop!AA238</f>
        <v>75</v>
      </c>
      <c r="Q235" s="96"/>
      <c r="R235" s="96">
        <f>Data_Drop!AC238</f>
        <v>0</v>
      </c>
      <c r="S235" s="97"/>
      <c r="T235" s="98">
        <f t="shared" si="3"/>
        <v>3203</v>
      </c>
    </row>
    <row r="236" spans="2:20" s="93" customFormat="1" ht="17.5" customHeight="1" x14ac:dyDescent="0.2">
      <c r="B236" s="94" t="str">
        <f>Data_Drop!C239</f>
        <v>Pella</v>
      </c>
      <c r="C236" s="95"/>
      <c r="D236" s="96">
        <f>Data_Drop!M239</f>
        <v>8128</v>
      </c>
      <c r="E236" s="96"/>
      <c r="F236" s="96">
        <f>Data_Drop!N239</f>
        <v>5</v>
      </c>
      <c r="G236" s="96"/>
      <c r="H236" s="96">
        <f>Data_Drop!O239</f>
        <v>8133</v>
      </c>
      <c r="I236" s="96"/>
      <c r="J236" s="96">
        <f>Data_Drop!X239</f>
        <v>10518</v>
      </c>
      <c r="K236" s="96"/>
      <c r="L236" s="96">
        <f>Data_Drop!Y239</f>
        <v>379</v>
      </c>
      <c r="M236" s="96"/>
      <c r="N236" s="96">
        <f>Data_Drop!Z239</f>
        <v>1227</v>
      </c>
      <c r="O236" s="96">
        <f>Data_Drop!AB239</f>
        <v>12124</v>
      </c>
      <c r="P236" s="96">
        <f>Data_Drop!AA239</f>
        <v>300</v>
      </c>
      <c r="Q236" s="96"/>
      <c r="R236" s="96">
        <f>Data_Drop!AC239</f>
        <v>0</v>
      </c>
      <c r="S236" s="97"/>
      <c r="T236" s="98">
        <f t="shared" si="3"/>
        <v>12424</v>
      </c>
    </row>
    <row r="237" spans="2:20" s="93" customFormat="1" ht="17.5" customHeight="1" x14ac:dyDescent="0.2">
      <c r="B237" s="94" t="str">
        <f>Data_Drop!C240</f>
        <v>Perry</v>
      </c>
      <c r="C237" s="95"/>
      <c r="D237" s="96">
        <f>Data_Drop!M240</f>
        <v>8128</v>
      </c>
      <c r="E237" s="96"/>
      <c r="F237" s="96">
        <f>Data_Drop!N240</f>
        <v>5</v>
      </c>
      <c r="G237" s="96"/>
      <c r="H237" s="96">
        <f>Data_Drop!O240</f>
        <v>8133</v>
      </c>
      <c r="I237" s="96"/>
      <c r="J237" s="96">
        <f>Data_Drop!X240</f>
        <v>8982</v>
      </c>
      <c r="K237" s="96"/>
      <c r="L237" s="96">
        <f>Data_Drop!Y240</f>
        <v>439</v>
      </c>
      <c r="M237" s="96"/>
      <c r="N237" s="96">
        <f>Data_Drop!Z240</f>
        <v>1374</v>
      </c>
      <c r="O237" s="96">
        <f>Data_Drop!AB240</f>
        <v>10795</v>
      </c>
      <c r="P237" s="96">
        <f>Data_Drop!AA240</f>
        <v>160</v>
      </c>
      <c r="Q237" s="96"/>
      <c r="R237" s="96">
        <f>Data_Drop!AC240</f>
        <v>0</v>
      </c>
      <c r="S237" s="97"/>
      <c r="T237" s="98">
        <f t="shared" si="3"/>
        <v>10955</v>
      </c>
    </row>
    <row r="238" spans="2:20" s="93" customFormat="1" ht="17.5" customHeight="1" x14ac:dyDescent="0.2">
      <c r="B238" s="94" t="str">
        <f>Data_Drop!C241</f>
        <v>Pleasant Valley</v>
      </c>
      <c r="C238" s="95"/>
      <c r="D238" s="96">
        <f>Data_Drop!M241</f>
        <v>8221</v>
      </c>
      <c r="E238" s="96"/>
      <c r="F238" s="96">
        <f>Data_Drop!N241</f>
        <v>0</v>
      </c>
      <c r="G238" s="96"/>
      <c r="H238" s="96">
        <f>Data_Drop!O241</f>
        <v>8221</v>
      </c>
      <c r="I238" s="96"/>
      <c r="J238" s="96">
        <f>Data_Drop!X241</f>
        <v>0</v>
      </c>
      <c r="K238" s="96"/>
      <c r="L238" s="96">
        <f>Data_Drop!Y241</f>
        <v>0</v>
      </c>
      <c r="M238" s="96"/>
      <c r="N238" s="96">
        <f>Data_Drop!Z241</f>
        <v>0</v>
      </c>
      <c r="O238" s="96">
        <f>Data_Drop!AB241</f>
        <v>0</v>
      </c>
      <c r="P238" s="96">
        <f>Data_Drop!AA241</f>
        <v>610</v>
      </c>
      <c r="Q238" s="96"/>
      <c r="R238" s="96">
        <f>Data_Drop!AC241</f>
        <v>29937</v>
      </c>
      <c r="S238" s="97"/>
      <c r="T238" s="98">
        <f t="shared" si="3"/>
        <v>30547</v>
      </c>
    </row>
    <row r="239" spans="2:20" s="93" customFormat="1" ht="17.5" customHeight="1" x14ac:dyDescent="0.2">
      <c r="B239" s="94" t="str">
        <f>Data_Drop!C242</f>
        <v>Pleasantville</v>
      </c>
      <c r="C239" s="95"/>
      <c r="D239" s="96">
        <f>Data_Drop!M242</f>
        <v>8128</v>
      </c>
      <c r="E239" s="96"/>
      <c r="F239" s="96">
        <f>Data_Drop!N242</f>
        <v>5</v>
      </c>
      <c r="G239" s="96"/>
      <c r="H239" s="96">
        <f>Data_Drop!O242</f>
        <v>8133</v>
      </c>
      <c r="I239" s="96"/>
      <c r="J239" s="96">
        <f>Data_Drop!X242</f>
        <v>3427</v>
      </c>
      <c r="K239" s="96"/>
      <c r="L239" s="96">
        <f>Data_Drop!Y242</f>
        <v>133</v>
      </c>
      <c r="M239" s="96"/>
      <c r="N239" s="96">
        <f>Data_Drop!Z242</f>
        <v>431</v>
      </c>
      <c r="O239" s="96">
        <f>Data_Drop!AB242</f>
        <v>3991</v>
      </c>
      <c r="P239" s="96">
        <f>Data_Drop!AA242</f>
        <v>113</v>
      </c>
      <c r="Q239" s="96"/>
      <c r="R239" s="96">
        <f>Data_Drop!AC242</f>
        <v>0</v>
      </c>
      <c r="S239" s="97"/>
      <c r="T239" s="98">
        <f t="shared" si="3"/>
        <v>4104</v>
      </c>
    </row>
    <row r="240" spans="2:20" s="93" customFormat="1" ht="17.5" customHeight="1" x14ac:dyDescent="0.2">
      <c r="B240" s="94" t="str">
        <f>Data_Drop!C243</f>
        <v>Pocahontas Area</v>
      </c>
      <c r="C240" s="95"/>
      <c r="D240" s="96">
        <f>Data_Drop!M243</f>
        <v>8223</v>
      </c>
      <c r="E240" s="96"/>
      <c r="F240" s="96">
        <f>Data_Drop!N243</f>
        <v>0</v>
      </c>
      <c r="G240" s="96"/>
      <c r="H240" s="96">
        <f>Data_Drop!O243</f>
        <v>8223</v>
      </c>
      <c r="I240" s="96"/>
      <c r="J240" s="96">
        <f>Data_Drop!X243</f>
        <v>0</v>
      </c>
      <c r="K240" s="96"/>
      <c r="L240" s="96">
        <f>Data_Drop!Y243</f>
        <v>0</v>
      </c>
      <c r="M240" s="96"/>
      <c r="N240" s="96">
        <f>Data_Drop!Z243</f>
        <v>0</v>
      </c>
      <c r="O240" s="96">
        <f>Data_Drop!AB243</f>
        <v>0</v>
      </c>
      <c r="P240" s="96">
        <f>Data_Drop!AA243</f>
        <v>90</v>
      </c>
      <c r="Q240" s="96"/>
      <c r="R240" s="96">
        <f>Data_Drop!AC243</f>
        <v>3815</v>
      </c>
      <c r="S240" s="97"/>
      <c r="T240" s="98">
        <f t="shared" si="3"/>
        <v>3905</v>
      </c>
    </row>
    <row r="241" spans="2:20" s="93" customFormat="1" ht="17.5" customHeight="1" x14ac:dyDescent="0.2">
      <c r="B241" s="94" t="str">
        <f>Data_Drop!C244</f>
        <v>Postville</v>
      </c>
      <c r="C241" s="95"/>
      <c r="D241" s="96">
        <f>Data_Drop!M244</f>
        <v>8128</v>
      </c>
      <c r="E241" s="96"/>
      <c r="F241" s="96">
        <f>Data_Drop!N244</f>
        <v>5</v>
      </c>
      <c r="G241" s="96"/>
      <c r="H241" s="96">
        <f>Data_Drop!O244</f>
        <v>8133</v>
      </c>
      <c r="I241" s="96"/>
      <c r="J241" s="96">
        <f>Data_Drop!X244</f>
        <v>3523</v>
      </c>
      <c r="K241" s="96"/>
      <c r="L241" s="96">
        <f>Data_Drop!Y244</f>
        <v>397</v>
      </c>
      <c r="M241" s="96"/>
      <c r="N241" s="96">
        <f>Data_Drop!Z244</f>
        <v>398</v>
      </c>
      <c r="O241" s="96">
        <f>Data_Drop!AB244</f>
        <v>4318</v>
      </c>
      <c r="P241" s="96">
        <f>Data_Drop!AA244</f>
        <v>68</v>
      </c>
      <c r="Q241" s="96"/>
      <c r="R241" s="96">
        <f>Data_Drop!AC244</f>
        <v>0</v>
      </c>
      <c r="S241" s="97"/>
      <c r="T241" s="98">
        <f t="shared" si="3"/>
        <v>4386</v>
      </c>
    </row>
    <row r="242" spans="2:20" s="93" customFormat="1" ht="17.5" customHeight="1" x14ac:dyDescent="0.2">
      <c r="B242" s="94" t="str">
        <f>Data_Drop!C245</f>
        <v>PCM</v>
      </c>
      <c r="C242" s="95"/>
      <c r="D242" s="96">
        <f>Data_Drop!M245</f>
        <v>8128</v>
      </c>
      <c r="E242" s="96"/>
      <c r="F242" s="96">
        <f>Data_Drop!N245</f>
        <v>5</v>
      </c>
      <c r="G242" s="96"/>
      <c r="H242" s="96">
        <f>Data_Drop!O245</f>
        <v>8133</v>
      </c>
      <c r="I242" s="96"/>
      <c r="J242" s="96">
        <f>Data_Drop!X245</f>
        <v>4721</v>
      </c>
      <c r="K242" s="96"/>
      <c r="L242" s="96">
        <f>Data_Drop!Y245</f>
        <v>108</v>
      </c>
      <c r="M242" s="96"/>
      <c r="N242" s="96">
        <f>Data_Drop!Z245</f>
        <v>481</v>
      </c>
      <c r="O242" s="96">
        <f>Data_Drop!AB245</f>
        <v>5310</v>
      </c>
      <c r="P242" s="96">
        <f>Data_Drop!AA245</f>
        <v>135</v>
      </c>
      <c r="Q242" s="96"/>
      <c r="R242" s="96">
        <f>Data_Drop!AC245</f>
        <v>0</v>
      </c>
      <c r="S242" s="97"/>
      <c r="T242" s="98">
        <f t="shared" si="3"/>
        <v>5445</v>
      </c>
    </row>
    <row r="243" spans="2:20" s="93" customFormat="1" ht="17.5" customHeight="1" x14ac:dyDescent="0.2">
      <c r="B243" s="94" t="str">
        <f>Data_Drop!C246</f>
        <v>Red Oak</v>
      </c>
      <c r="C243" s="95"/>
      <c r="D243" s="96">
        <f>Data_Drop!M246</f>
        <v>8128</v>
      </c>
      <c r="E243" s="96"/>
      <c r="F243" s="96">
        <f>Data_Drop!N246</f>
        <v>5</v>
      </c>
      <c r="G243" s="96"/>
      <c r="H243" s="96">
        <f>Data_Drop!O246</f>
        <v>8133</v>
      </c>
      <c r="I243" s="96"/>
      <c r="J243" s="96">
        <f>Data_Drop!X246</f>
        <v>4758</v>
      </c>
      <c r="K243" s="96"/>
      <c r="L243" s="96">
        <f>Data_Drop!Y246</f>
        <v>122</v>
      </c>
      <c r="M243" s="96"/>
      <c r="N243" s="96">
        <f>Data_Drop!Z246</f>
        <v>620</v>
      </c>
      <c r="O243" s="96">
        <f>Data_Drop!AB246</f>
        <v>5500</v>
      </c>
      <c r="P243" s="96">
        <f>Data_Drop!AA246</f>
        <v>113</v>
      </c>
      <c r="Q243" s="96"/>
      <c r="R243" s="96">
        <f>Data_Drop!AC246</f>
        <v>0</v>
      </c>
      <c r="S243" s="97"/>
      <c r="T243" s="98">
        <f t="shared" si="3"/>
        <v>5613</v>
      </c>
    </row>
    <row r="244" spans="2:20" s="93" customFormat="1" ht="17.5" customHeight="1" x14ac:dyDescent="0.2">
      <c r="B244" s="94" t="str">
        <f>Data_Drop!C247</f>
        <v>Remsen-Union</v>
      </c>
      <c r="C244" s="95"/>
      <c r="D244" s="96">
        <f>Data_Drop!M247</f>
        <v>8128</v>
      </c>
      <c r="E244" s="96"/>
      <c r="F244" s="96">
        <f>Data_Drop!N247</f>
        <v>5</v>
      </c>
      <c r="G244" s="96"/>
      <c r="H244" s="96">
        <f>Data_Drop!O247</f>
        <v>8133</v>
      </c>
      <c r="I244" s="96"/>
      <c r="J244" s="96">
        <f>Data_Drop!X247</f>
        <v>1581</v>
      </c>
      <c r="K244" s="96"/>
      <c r="L244" s="96">
        <f>Data_Drop!Y247</f>
        <v>153</v>
      </c>
      <c r="M244" s="96"/>
      <c r="N244" s="96">
        <f>Data_Drop!Z247</f>
        <v>314</v>
      </c>
      <c r="O244" s="96">
        <f>Data_Drop!AB247</f>
        <v>2048</v>
      </c>
      <c r="P244" s="96">
        <f>Data_Drop!AA247</f>
        <v>35</v>
      </c>
      <c r="Q244" s="96"/>
      <c r="R244" s="96">
        <f>Data_Drop!AC247</f>
        <v>0</v>
      </c>
      <c r="S244" s="97"/>
      <c r="T244" s="98">
        <f t="shared" si="3"/>
        <v>2083</v>
      </c>
    </row>
    <row r="245" spans="2:20" s="93" customFormat="1" ht="17.5" customHeight="1" x14ac:dyDescent="0.2">
      <c r="B245" s="94" t="str">
        <f>Data_Drop!C248</f>
        <v>Riceville</v>
      </c>
      <c r="C245" s="95"/>
      <c r="D245" s="96">
        <f>Data_Drop!M248</f>
        <v>8128</v>
      </c>
      <c r="E245" s="96"/>
      <c r="F245" s="96">
        <f>Data_Drop!N248</f>
        <v>5</v>
      </c>
      <c r="G245" s="96"/>
      <c r="H245" s="96">
        <f>Data_Drop!O248</f>
        <v>8133</v>
      </c>
      <c r="I245" s="96"/>
      <c r="J245" s="96">
        <f>Data_Drop!X248</f>
        <v>1771</v>
      </c>
      <c r="K245" s="96"/>
      <c r="L245" s="96">
        <f>Data_Drop!Y248</f>
        <v>166</v>
      </c>
      <c r="M245" s="96"/>
      <c r="N245" s="96">
        <f>Data_Drop!Z248</f>
        <v>223</v>
      </c>
      <c r="O245" s="96">
        <f>Data_Drop!AB248</f>
        <v>2160</v>
      </c>
      <c r="P245" s="96">
        <f>Data_Drop!AA248</f>
        <v>50</v>
      </c>
      <c r="Q245" s="96"/>
      <c r="R245" s="96">
        <f>Data_Drop!AC248</f>
        <v>0</v>
      </c>
      <c r="S245" s="97"/>
      <c r="T245" s="98">
        <f t="shared" si="3"/>
        <v>2210</v>
      </c>
    </row>
    <row r="246" spans="2:20" s="93" customFormat="1" ht="17.5" customHeight="1" x14ac:dyDescent="0.2">
      <c r="B246" s="94" t="str">
        <f>Data_Drop!C249</f>
        <v>Rock Valley</v>
      </c>
      <c r="C246" s="95"/>
      <c r="D246" s="96">
        <f>Data_Drop!M249</f>
        <v>8129</v>
      </c>
      <c r="E246" s="96"/>
      <c r="F246" s="96">
        <f>Data_Drop!N249</f>
        <v>4</v>
      </c>
      <c r="G246" s="96"/>
      <c r="H246" s="96">
        <f>Data_Drop!O249</f>
        <v>8133</v>
      </c>
      <c r="I246" s="96"/>
      <c r="J246" s="96">
        <f>Data_Drop!X249</f>
        <v>3119</v>
      </c>
      <c r="K246" s="96"/>
      <c r="L246" s="96">
        <f>Data_Drop!Y249</f>
        <v>171</v>
      </c>
      <c r="M246" s="96"/>
      <c r="N246" s="96">
        <f>Data_Drop!Z249</f>
        <v>289</v>
      </c>
      <c r="O246" s="96">
        <f>Data_Drop!AB249</f>
        <v>3579</v>
      </c>
      <c r="P246" s="96">
        <f>Data_Drop!AA249</f>
        <v>145</v>
      </c>
      <c r="Q246" s="96"/>
      <c r="R246" s="96">
        <f>Data_Drop!AC249</f>
        <v>895</v>
      </c>
      <c r="S246" s="97"/>
      <c r="T246" s="98">
        <f t="shared" si="3"/>
        <v>4619</v>
      </c>
    </row>
    <row r="247" spans="2:20" s="93" customFormat="1" ht="17.5" customHeight="1" x14ac:dyDescent="0.2">
      <c r="B247" s="94" t="str">
        <f>Data_Drop!C250</f>
        <v>Roland-Story</v>
      </c>
      <c r="C247" s="95"/>
      <c r="D247" s="96">
        <f>Data_Drop!M250</f>
        <v>8128</v>
      </c>
      <c r="E247" s="96"/>
      <c r="F247" s="96">
        <f>Data_Drop!N250</f>
        <v>5</v>
      </c>
      <c r="G247" s="96"/>
      <c r="H247" s="96">
        <f>Data_Drop!O250</f>
        <v>8133</v>
      </c>
      <c r="I247" s="96"/>
      <c r="J247" s="96">
        <f>Data_Drop!X250</f>
        <v>5010</v>
      </c>
      <c r="K247" s="96"/>
      <c r="L247" s="96">
        <f>Data_Drop!Y250</f>
        <v>102</v>
      </c>
      <c r="M247" s="96"/>
      <c r="N247" s="96">
        <f>Data_Drop!Z250</f>
        <v>585</v>
      </c>
      <c r="O247" s="96">
        <f>Data_Drop!AB250</f>
        <v>5697</v>
      </c>
      <c r="P247" s="96">
        <f>Data_Drop!AA250</f>
        <v>123</v>
      </c>
      <c r="Q247" s="96"/>
      <c r="R247" s="96">
        <f>Data_Drop!AC250</f>
        <v>0</v>
      </c>
      <c r="S247" s="97"/>
      <c r="T247" s="98">
        <f t="shared" si="3"/>
        <v>5820</v>
      </c>
    </row>
    <row r="248" spans="2:20" s="93" customFormat="1" ht="17.5" customHeight="1" x14ac:dyDescent="0.2">
      <c r="B248" s="94" t="str">
        <f>Data_Drop!C251</f>
        <v>Rudd-Rockford-Marble Rock</v>
      </c>
      <c r="C248" s="95"/>
      <c r="D248" s="96">
        <f>Data_Drop!M251</f>
        <v>8128</v>
      </c>
      <c r="E248" s="96"/>
      <c r="F248" s="96">
        <f>Data_Drop!N251</f>
        <v>5</v>
      </c>
      <c r="G248" s="96"/>
      <c r="H248" s="96">
        <f>Data_Drop!O251</f>
        <v>8133</v>
      </c>
      <c r="I248" s="96"/>
      <c r="J248" s="96">
        <f>Data_Drop!X251</f>
        <v>1925</v>
      </c>
      <c r="K248" s="96"/>
      <c r="L248" s="96">
        <f>Data_Drop!Y251</f>
        <v>160</v>
      </c>
      <c r="M248" s="96"/>
      <c r="N248" s="96">
        <f>Data_Drop!Z251</f>
        <v>290</v>
      </c>
      <c r="O248" s="96">
        <f>Data_Drop!AB251</f>
        <v>2375</v>
      </c>
      <c r="P248" s="96">
        <f>Data_Drop!AA251</f>
        <v>48</v>
      </c>
      <c r="Q248" s="96"/>
      <c r="R248" s="96">
        <f>Data_Drop!AC251</f>
        <v>0</v>
      </c>
      <c r="S248" s="97"/>
      <c r="T248" s="98">
        <f t="shared" si="3"/>
        <v>2423</v>
      </c>
    </row>
    <row r="249" spans="2:20" s="93" customFormat="1" ht="17.5" customHeight="1" x14ac:dyDescent="0.2">
      <c r="B249" s="94" t="str">
        <f>Data_Drop!C252</f>
        <v>Ruthven-Ayrshire</v>
      </c>
      <c r="C249" s="95"/>
      <c r="D249" s="96">
        <f>Data_Drop!M252</f>
        <v>8128</v>
      </c>
      <c r="E249" s="96"/>
      <c r="F249" s="96">
        <f>Data_Drop!N252</f>
        <v>5</v>
      </c>
      <c r="G249" s="96"/>
      <c r="H249" s="96">
        <f>Data_Drop!O252</f>
        <v>8133</v>
      </c>
      <c r="I249" s="96"/>
      <c r="J249" s="96">
        <f>Data_Drop!X252</f>
        <v>925</v>
      </c>
      <c r="K249" s="96"/>
      <c r="L249" s="96">
        <f>Data_Drop!Y252</f>
        <v>173</v>
      </c>
      <c r="M249" s="96"/>
      <c r="N249" s="96">
        <f>Data_Drop!Z252</f>
        <v>171</v>
      </c>
      <c r="O249" s="96">
        <f>Data_Drop!AB252</f>
        <v>1269</v>
      </c>
      <c r="P249" s="96">
        <f>Data_Drop!AA252</f>
        <v>35</v>
      </c>
      <c r="Q249" s="96"/>
      <c r="R249" s="96">
        <f>Data_Drop!AC252</f>
        <v>0</v>
      </c>
      <c r="S249" s="97"/>
      <c r="T249" s="98">
        <f t="shared" si="3"/>
        <v>1304</v>
      </c>
    </row>
    <row r="250" spans="2:20" s="93" customFormat="1" ht="17.5" customHeight="1" x14ac:dyDescent="0.2">
      <c r="B250" s="94" t="str">
        <f>Data_Drop!C253</f>
        <v>St Ansgar</v>
      </c>
      <c r="C250" s="95"/>
      <c r="D250" s="96">
        <f>Data_Drop!M253</f>
        <v>8128</v>
      </c>
      <c r="E250" s="96"/>
      <c r="F250" s="96">
        <f>Data_Drop!N253</f>
        <v>5</v>
      </c>
      <c r="G250" s="96"/>
      <c r="H250" s="96">
        <f>Data_Drop!O253</f>
        <v>8133</v>
      </c>
      <c r="I250" s="96"/>
      <c r="J250" s="96">
        <f>Data_Drop!X253</f>
        <v>3079</v>
      </c>
      <c r="K250" s="96"/>
      <c r="L250" s="96">
        <f>Data_Drop!Y253</f>
        <v>163</v>
      </c>
      <c r="M250" s="96"/>
      <c r="N250" s="96">
        <f>Data_Drop!Z253</f>
        <v>283</v>
      </c>
      <c r="O250" s="96">
        <f>Data_Drop!AB253</f>
        <v>3525</v>
      </c>
      <c r="P250" s="96">
        <f>Data_Drop!AA253</f>
        <v>78</v>
      </c>
      <c r="Q250" s="96"/>
      <c r="R250" s="96">
        <f>Data_Drop!AC253</f>
        <v>0</v>
      </c>
      <c r="S250" s="97"/>
      <c r="T250" s="98">
        <f t="shared" si="3"/>
        <v>3603</v>
      </c>
    </row>
    <row r="251" spans="2:20" s="93" customFormat="1" ht="17.5" customHeight="1" x14ac:dyDescent="0.2">
      <c r="B251" s="94" t="str">
        <f>Data_Drop!C254</f>
        <v>Saydel</v>
      </c>
      <c r="C251" s="95"/>
      <c r="D251" s="96">
        <f>Data_Drop!M254</f>
        <v>8156</v>
      </c>
      <c r="E251" s="96"/>
      <c r="F251" s="96">
        <f>Data_Drop!N254</f>
        <v>0</v>
      </c>
      <c r="G251" s="96"/>
      <c r="H251" s="96">
        <f>Data_Drop!O254</f>
        <v>8156</v>
      </c>
      <c r="I251" s="96"/>
      <c r="J251" s="96">
        <f>Data_Drop!X254</f>
        <v>0</v>
      </c>
      <c r="K251" s="96"/>
      <c r="L251" s="96">
        <f>Data_Drop!Y254</f>
        <v>0</v>
      </c>
      <c r="M251" s="96"/>
      <c r="N251" s="96">
        <f>Data_Drop!Z254</f>
        <v>0</v>
      </c>
      <c r="O251" s="96">
        <f>Data_Drop!AB254</f>
        <v>0</v>
      </c>
      <c r="P251" s="96">
        <f>Data_Drop!AA254</f>
        <v>148</v>
      </c>
      <c r="Q251" s="96"/>
      <c r="R251" s="96">
        <f>Data_Drop!AC254</f>
        <v>5841</v>
      </c>
      <c r="S251" s="97"/>
      <c r="T251" s="98">
        <f t="shared" si="3"/>
        <v>5989</v>
      </c>
    </row>
    <row r="252" spans="2:20" s="93" customFormat="1" ht="17.5" customHeight="1" x14ac:dyDescent="0.2">
      <c r="B252" s="94" t="str">
        <f>Data_Drop!C255</f>
        <v>Schaller-Crestland</v>
      </c>
      <c r="C252" s="95"/>
      <c r="D252" s="96">
        <f>Data_Drop!M255</f>
        <v>8155</v>
      </c>
      <c r="E252" s="96"/>
      <c r="F252" s="96">
        <f>Data_Drop!N255</f>
        <v>0</v>
      </c>
      <c r="G252" s="96"/>
      <c r="H252" s="96">
        <f>Data_Drop!O255</f>
        <v>8155</v>
      </c>
      <c r="I252" s="96"/>
      <c r="J252" s="96">
        <f>Data_Drop!X255</f>
        <v>0</v>
      </c>
      <c r="K252" s="96"/>
      <c r="L252" s="96">
        <f>Data_Drop!Y255</f>
        <v>0</v>
      </c>
      <c r="M252" s="96"/>
      <c r="N252" s="96">
        <f>Data_Drop!Z255</f>
        <v>0</v>
      </c>
      <c r="O252" s="96">
        <f>Data_Drop!AB255</f>
        <v>0</v>
      </c>
      <c r="P252" s="96">
        <f>Data_Drop!AA255</f>
        <v>38</v>
      </c>
      <c r="Q252" s="96"/>
      <c r="R252" s="96">
        <f>Data_Drop!AC255</f>
        <v>2287</v>
      </c>
      <c r="S252" s="97"/>
      <c r="T252" s="98">
        <f t="shared" si="3"/>
        <v>2325</v>
      </c>
    </row>
    <row r="253" spans="2:20" s="93" customFormat="1" ht="17.5" customHeight="1" x14ac:dyDescent="0.2">
      <c r="B253" s="94" t="str">
        <f>Data_Drop!C256</f>
        <v>Schleswig</v>
      </c>
      <c r="C253" s="95"/>
      <c r="D253" s="96">
        <f>Data_Drop!M256</f>
        <v>8128</v>
      </c>
      <c r="E253" s="96"/>
      <c r="F253" s="96">
        <f>Data_Drop!N256</f>
        <v>5</v>
      </c>
      <c r="G253" s="96"/>
      <c r="H253" s="96">
        <f>Data_Drop!O256</f>
        <v>8133</v>
      </c>
      <c r="I253" s="96"/>
      <c r="J253" s="96">
        <f>Data_Drop!X256</f>
        <v>1151</v>
      </c>
      <c r="K253" s="96"/>
      <c r="L253" s="96">
        <f>Data_Drop!Y256</f>
        <v>156</v>
      </c>
      <c r="M253" s="96"/>
      <c r="N253" s="96">
        <f>Data_Drop!Z256</f>
        <v>185</v>
      </c>
      <c r="O253" s="96">
        <f>Data_Drop!AB256</f>
        <v>1492</v>
      </c>
      <c r="P253" s="96">
        <f>Data_Drop!AA256</f>
        <v>28</v>
      </c>
      <c r="Q253" s="96"/>
      <c r="R253" s="96">
        <f>Data_Drop!AC256</f>
        <v>0</v>
      </c>
      <c r="S253" s="97"/>
      <c r="T253" s="98">
        <f t="shared" si="3"/>
        <v>1520</v>
      </c>
    </row>
    <row r="254" spans="2:20" s="93" customFormat="1" ht="17.5" customHeight="1" x14ac:dyDescent="0.2">
      <c r="B254" s="94" t="str">
        <f>Data_Drop!C257</f>
        <v>Sergeant Bluff-Luton</v>
      </c>
      <c r="C254" s="95"/>
      <c r="D254" s="96">
        <f>Data_Drop!M257</f>
        <v>8128</v>
      </c>
      <c r="E254" s="96"/>
      <c r="F254" s="96">
        <f>Data_Drop!N257</f>
        <v>5</v>
      </c>
      <c r="G254" s="96"/>
      <c r="H254" s="96">
        <f>Data_Drop!O257</f>
        <v>8133</v>
      </c>
      <c r="I254" s="96"/>
      <c r="J254" s="96">
        <f>Data_Drop!X257</f>
        <v>6859</v>
      </c>
      <c r="K254" s="96"/>
      <c r="L254" s="96">
        <f>Data_Drop!Y257</f>
        <v>322</v>
      </c>
      <c r="M254" s="96"/>
      <c r="N254" s="96">
        <f>Data_Drop!Z257</f>
        <v>924</v>
      </c>
      <c r="O254" s="96">
        <f>Data_Drop!AB257</f>
        <v>8105</v>
      </c>
      <c r="P254" s="96">
        <f>Data_Drop!AA257</f>
        <v>185</v>
      </c>
      <c r="Q254" s="96"/>
      <c r="R254" s="96">
        <f>Data_Drop!AC257</f>
        <v>0</v>
      </c>
      <c r="S254" s="97"/>
      <c r="T254" s="98">
        <f t="shared" si="3"/>
        <v>8290</v>
      </c>
    </row>
    <row r="255" spans="2:20" s="93" customFormat="1" ht="17.5" customHeight="1" x14ac:dyDescent="0.2">
      <c r="B255" s="94" t="str">
        <f>Data_Drop!C258</f>
        <v>Seymour</v>
      </c>
      <c r="C255" s="95"/>
      <c r="D255" s="96">
        <f>Data_Drop!M258</f>
        <v>8128</v>
      </c>
      <c r="E255" s="96"/>
      <c r="F255" s="96">
        <f>Data_Drop!N258</f>
        <v>5</v>
      </c>
      <c r="G255" s="96"/>
      <c r="H255" s="96">
        <f>Data_Drop!O258</f>
        <v>8133</v>
      </c>
      <c r="I255" s="96"/>
      <c r="J255" s="96">
        <f>Data_Drop!X258</f>
        <v>1097</v>
      </c>
      <c r="K255" s="96"/>
      <c r="L255" s="96">
        <f>Data_Drop!Y258</f>
        <v>152</v>
      </c>
      <c r="M255" s="96"/>
      <c r="N255" s="96">
        <f>Data_Drop!Z258</f>
        <v>111</v>
      </c>
      <c r="O255" s="96">
        <f>Data_Drop!AB258</f>
        <v>1360</v>
      </c>
      <c r="P255" s="96">
        <f>Data_Drop!AA258</f>
        <v>35</v>
      </c>
      <c r="Q255" s="96"/>
      <c r="R255" s="96">
        <f>Data_Drop!AC258</f>
        <v>0</v>
      </c>
      <c r="S255" s="97"/>
      <c r="T255" s="98">
        <f t="shared" si="3"/>
        <v>1395</v>
      </c>
    </row>
    <row r="256" spans="2:20" s="93" customFormat="1" ht="17.5" customHeight="1" x14ac:dyDescent="0.2">
      <c r="B256" s="94" t="str">
        <f>Data_Drop!C259</f>
        <v>West Fork</v>
      </c>
      <c r="C256" s="95"/>
      <c r="D256" s="96">
        <f>Data_Drop!M259</f>
        <v>8144</v>
      </c>
      <c r="E256" s="96"/>
      <c r="F256" s="96">
        <f>Data_Drop!N259</f>
        <v>0</v>
      </c>
      <c r="G256" s="96"/>
      <c r="H256" s="96">
        <f>Data_Drop!O259</f>
        <v>8144</v>
      </c>
      <c r="I256" s="96"/>
      <c r="J256" s="96">
        <f>Data_Drop!X259</f>
        <v>0</v>
      </c>
      <c r="K256" s="96"/>
      <c r="L256" s="96">
        <f>Data_Drop!Y259</f>
        <v>0</v>
      </c>
      <c r="M256" s="96"/>
      <c r="N256" s="96">
        <f>Data_Drop!Z259</f>
        <v>0</v>
      </c>
      <c r="O256" s="96">
        <f>Data_Drop!AB259</f>
        <v>0</v>
      </c>
      <c r="P256" s="96">
        <f>Data_Drop!AA259</f>
        <v>115</v>
      </c>
      <c r="Q256" s="96"/>
      <c r="R256" s="96">
        <f>Data_Drop!AC259</f>
        <v>4389</v>
      </c>
      <c r="S256" s="97"/>
      <c r="T256" s="98">
        <f t="shared" si="3"/>
        <v>4504</v>
      </c>
    </row>
    <row r="257" spans="2:20" s="93" customFormat="1" ht="17.5" customHeight="1" x14ac:dyDescent="0.2">
      <c r="B257" s="94" t="str">
        <f>Data_Drop!C260</f>
        <v>Sheldon</v>
      </c>
      <c r="C257" s="95"/>
      <c r="D257" s="96">
        <f>Data_Drop!M260</f>
        <v>8128</v>
      </c>
      <c r="E257" s="96"/>
      <c r="F257" s="96">
        <f>Data_Drop!N260</f>
        <v>5</v>
      </c>
      <c r="G257" s="96"/>
      <c r="H257" s="96">
        <f>Data_Drop!O260</f>
        <v>8133</v>
      </c>
      <c r="I257" s="96"/>
      <c r="J257" s="96">
        <f>Data_Drop!X260</f>
        <v>5571</v>
      </c>
      <c r="K257" s="96"/>
      <c r="L257" s="96">
        <f>Data_Drop!Y260</f>
        <v>277</v>
      </c>
      <c r="M257" s="96"/>
      <c r="N257" s="96">
        <f>Data_Drop!Z260</f>
        <v>803</v>
      </c>
      <c r="O257" s="96">
        <f>Data_Drop!AB260</f>
        <v>6651</v>
      </c>
      <c r="P257" s="96">
        <f>Data_Drop!AA260</f>
        <v>188</v>
      </c>
      <c r="Q257" s="96"/>
      <c r="R257" s="96">
        <f>Data_Drop!AC260</f>
        <v>0</v>
      </c>
      <c r="S257" s="97"/>
      <c r="T257" s="98">
        <f t="shared" si="3"/>
        <v>6839</v>
      </c>
    </row>
    <row r="258" spans="2:20" s="93" customFormat="1" ht="17.5" customHeight="1" x14ac:dyDescent="0.2">
      <c r="B258" s="94" t="str">
        <f>Data_Drop!C261</f>
        <v>Shenandoah</v>
      </c>
      <c r="C258" s="95"/>
      <c r="D258" s="96">
        <f>Data_Drop!M261</f>
        <v>8128</v>
      </c>
      <c r="E258" s="96"/>
      <c r="F258" s="96">
        <f>Data_Drop!N261</f>
        <v>5</v>
      </c>
      <c r="G258" s="96"/>
      <c r="H258" s="96">
        <f>Data_Drop!O261</f>
        <v>8133</v>
      </c>
      <c r="I258" s="96"/>
      <c r="J258" s="96">
        <f>Data_Drop!X261</f>
        <v>5219</v>
      </c>
      <c r="K258" s="96"/>
      <c r="L258" s="96">
        <f>Data_Drop!Y261</f>
        <v>95</v>
      </c>
      <c r="M258" s="96"/>
      <c r="N258" s="96">
        <f>Data_Drop!Z261</f>
        <v>752</v>
      </c>
      <c r="O258" s="96">
        <f>Data_Drop!AB261</f>
        <v>6066</v>
      </c>
      <c r="P258" s="96">
        <f>Data_Drop!AA261</f>
        <v>103</v>
      </c>
      <c r="Q258" s="96"/>
      <c r="R258" s="96">
        <f>Data_Drop!AC261</f>
        <v>0</v>
      </c>
      <c r="S258" s="97"/>
      <c r="T258" s="98">
        <f t="shared" si="3"/>
        <v>6169</v>
      </c>
    </row>
    <row r="259" spans="2:20" s="93" customFormat="1" ht="17.5" customHeight="1" x14ac:dyDescent="0.2">
      <c r="B259" s="94" t="str">
        <f>Data_Drop!C262</f>
        <v>Sibley-Ocheyedan</v>
      </c>
      <c r="C259" s="95"/>
      <c r="D259" s="96">
        <f>Data_Drop!M262</f>
        <v>8128</v>
      </c>
      <c r="E259" s="96"/>
      <c r="F259" s="96">
        <f>Data_Drop!N262</f>
        <v>5</v>
      </c>
      <c r="G259" s="96"/>
      <c r="H259" s="96">
        <f>Data_Drop!O262</f>
        <v>8133</v>
      </c>
      <c r="I259" s="96"/>
      <c r="J259" s="96">
        <f>Data_Drop!X262</f>
        <v>3118</v>
      </c>
      <c r="K259" s="96"/>
      <c r="L259" s="96">
        <f>Data_Drop!Y262</f>
        <v>156</v>
      </c>
      <c r="M259" s="96"/>
      <c r="N259" s="96">
        <f>Data_Drop!Z262</f>
        <v>450</v>
      </c>
      <c r="O259" s="96">
        <f>Data_Drop!AB262</f>
        <v>3724</v>
      </c>
      <c r="P259" s="96">
        <f>Data_Drop!AA262</f>
        <v>85</v>
      </c>
      <c r="Q259" s="96"/>
      <c r="R259" s="96">
        <f>Data_Drop!AC262</f>
        <v>0</v>
      </c>
      <c r="S259" s="97"/>
      <c r="T259" s="98">
        <f t="shared" si="3"/>
        <v>3809</v>
      </c>
    </row>
    <row r="260" spans="2:20" s="93" customFormat="1" ht="17.5" customHeight="1" x14ac:dyDescent="0.2">
      <c r="B260" s="94" t="str">
        <f>Data_Drop!C263</f>
        <v>Sidney</v>
      </c>
      <c r="C260" s="95"/>
      <c r="D260" s="96">
        <f>Data_Drop!M263</f>
        <v>8128</v>
      </c>
      <c r="E260" s="96"/>
      <c r="F260" s="96">
        <f>Data_Drop!N263</f>
        <v>5</v>
      </c>
      <c r="G260" s="96"/>
      <c r="H260" s="96">
        <f>Data_Drop!O263</f>
        <v>8133</v>
      </c>
      <c r="I260" s="96"/>
      <c r="J260" s="96">
        <f>Data_Drop!X263</f>
        <v>1686</v>
      </c>
      <c r="K260" s="96"/>
      <c r="L260" s="96">
        <f>Data_Drop!Y263</f>
        <v>126</v>
      </c>
      <c r="M260" s="96"/>
      <c r="N260" s="96">
        <f>Data_Drop!Z263</f>
        <v>214</v>
      </c>
      <c r="O260" s="96">
        <f>Data_Drop!AB263</f>
        <v>2026</v>
      </c>
      <c r="P260" s="96">
        <f>Data_Drop!AA263</f>
        <v>25</v>
      </c>
      <c r="Q260" s="96"/>
      <c r="R260" s="96">
        <f>Data_Drop!AC263</f>
        <v>0</v>
      </c>
      <c r="S260" s="97"/>
      <c r="T260" s="98">
        <f t="shared" si="3"/>
        <v>2051</v>
      </c>
    </row>
    <row r="261" spans="2:20" s="93" customFormat="1" ht="17.5" customHeight="1" x14ac:dyDescent="0.2">
      <c r="B261" s="94" t="str">
        <f>Data_Drop!C264</f>
        <v>Sigourney</v>
      </c>
      <c r="C261" s="95"/>
      <c r="D261" s="96">
        <f>Data_Drop!M264</f>
        <v>8128</v>
      </c>
      <c r="E261" s="96"/>
      <c r="F261" s="96">
        <f>Data_Drop!N264</f>
        <v>5</v>
      </c>
      <c r="G261" s="96"/>
      <c r="H261" s="96">
        <f>Data_Drop!O264</f>
        <v>8133</v>
      </c>
      <c r="I261" s="96"/>
      <c r="J261" s="96">
        <f>Data_Drop!X264</f>
        <v>2770</v>
      </c>
      <c r="K261" s="96"/>
      <c r="L261" s="96">
        <f>Data_Drop!Y264</f>
        <v>158</v>
      </c>
      <c r="M261" s="96"/>
      <c r="N261" s="96">
        <f>Data_Drop!Z264</f>
        <v>263</v>
      </c>
      <c r="O261" s="96">
        <f>Data_Drop!AB264</f>
        <v>3191</v>
      </c>
      <c r="P261" s="96">
        <f>Data_Drop!AA264</f>
        <v>58</v>
      </c>
      <c r="Q261" s="96"/>
      <c r="R261" s="96">
        <f>Data_Drop!AC264</f>
        <v>0</v>
      </c>
      <c r="S261" s="97"/>
      <c r="T261" s="98">
        <f t="shared" si="3"/>
        <v>3249</v>
      </c>
    </row>
    <row r="262" spans="2:20" s="93" customFormat="1" ht="17.5" customHeight="1" x14ac:dyDescent="0.2">
      <c r="B262" s="94" t="str">
        <f>Data_Drop!C265</f>
        <v>Sioux Center</v>
      </c>
      <c r="C262" s="95"/>
      <c r="D262" s="96">
        <f>Data_Drop!M265</f>
        <v>8128</v>
      </c>
      <c r="E262" s="96"/>
      <c r="F262" s="96">
        <f>Data_Drop!N265</f>
        <v>5</v>
      </c>
      <c r="G262" s="96"/>
      <c r="H262" s="96">
        <f>Data_Drop!O265</f>
        <v>8133</v>
      </c>
      <c r="I262" s="96"/>
      <c r="J262" s="96">
        <f>Data_Drop!X265</f>
        <v>7381</v>
      </c>
      <c r="K262" s="96"/>
      <c r="L262" s="96">
        <f>Data_Drop!Y265</f>
        <v>449</v>
      </c>
      <c r="M262" s="96"/>
      <c r="N262" s="96">
        <f>Data_Drop!Z265</f>
        <v>1166</v>
      </c>
      <c r="O262" s="96">
        <f>Data_Drop!AB265</f>
        <v>8996</v>
      </c>
      <c r="P262" s="96">
        <f>Data_Drop!AA265</f>
        <v>323</v>
      </c>
      <c r="Q262" s="96"/>
      <c r="R262" s="96">
        <f>Data_Drop!AC265</f>
        <v>0</v>
      </c>
      <c r="S262" s="97"/>
      <c r="T262" s="98">
        <f t="shared" ref="T262:T325" si="4">R262+P262+O262</f>
        <v>9319</v>
      </c>
    </row>
    <row r="263" spans="2:20" s="93" customFormat="1" ht="17.5" customHeight="1" x14ac:dyDescent="0.2">
      <c r="B263" s="94" t="str">
        <f>Data_Drop!C266</f>
        <v>Sioux City</v>
      </c>
      <c r="C263" s="95"/>
      <c r="D263" s="96">
        <f>Data_Drop!M266</f>
        <v>8128</v>
      </c>
      <c r="E263" s="96"/>
      <c r="F263" s="96">
        <f>Data_Drop!N266</f>
        <v>5</v>
      </c>
      <c r="G263" s="96"/>
      <c r="H263" s="96">
        <f>Data_Drop!O266</f>
        <v>8133</v>
      </c>
      <c r="I263" s="96"/>
      <c r="J263" s="96">
        <f>Data_Drop!X266</f>
        <v>70907</v>
      </c>
      <c r="K263" s="96"/>
      <c r="L263" s="96">
        <f>Data_Drop!Y266</f>
        <v>4228</v>
      </c>
      <c r="M263" s="96"/>
      <c r="N263" s="96">
        <f>Data_Drop!Z266</f>
        <v>12002</v>
      </c>
      <c r="O263" s="96">
        <f>Data_Drop!AB266</f>
        <v>87137</v>
      </c>
      <c r="P263" s="96">
        <f>Data_Drop!AA266</f>
        <v>1495</v>
      </c>
      <c r="Q263" s="96"/>
      <c r="R263" s="96">
        <f>Data_Drop!AC266</f>
        <v>0</v>
      </c>
      <c r="S263" s="97"/>
      <c r="T263" s="98">
        <f t="shared" si="4"/>
        <v>88632</v>
      </c>
    </row>
    <row r="264" spans="2:20" s="93" customFormat="1" ht="17.5" customHeight="1" x14ac:dyDescent="0.2">
      <c r="B264" s="94" t="str">
        <f>Data_Drop!C267</f>
        <v>Sioux Central</v>
      </c>
      <c r="C264" s="95"/>
      <c r="D264" s="96">
        <f>Data_Drop!M267</f>
        <v>8128</v>
      </c>
      <c r="E264" s="96"/>
      <c r="F264" s="96">
        <f>Data_Drop!N267</f>
        <v>5</v>
      </c>
      <c r="G264" s="96"/>
      <c r="H264" s="96">
        <f>Data_Drop!O267</f>
        <v>8133</v>
      </c>
      <c r="I264" s="96"/>
      <c r="J264" s="96">
        <f>Data_Drop!X267</f>
        <v>2232</v>
      </c>
      <c r="K264" s="96"/>
      <c r="L264" s="96">
        <f>Data_Drop!Y267</f>
        <v>210</v>
      </c>
      <c r="M264" s="96"/>
      <c r="N264" s="96">
        <f>Data_Drop!Z267</f>
        <v>317</v>
      </c>
      <c r="O264" s="96">
        <f>Data_Drop!AB267</f>
        <v>2759</v>
      </c>
      <c r="P264" s="96">
        <f>Data_Drop!AA267</f>
        <v>70</v>
      </c>
      <c r="Q264" s="96"/>
      <c r="R264" s="96">
        <f>Data_Drop!AC267</f>
        <v>0</v>
      </c>
      <c r="S264" s="97"/>
      <c r="T264" s="98">
        <f t="shared" si="4"/>
        <v>2829</v>
      </c>
    </row>
    <row r="265" spans="2:20" s="93" customFormat="1" ht="17.5" customHeight="1" x14ac:dyDescent="0.2">
      <c r="B265" s="94" t="str">
        <f>Data_Drop!C268</f>
        <v>South Central Calhoun</v>
      </c>
      <c r="C265" s="95"/>
      <c r="D265" s="96">
        <f>Data_Drop!M268</f>
        <v>8128</v>
      </c>
      <c r="E265" s="96"/>
      <c r="F265" s="96">
        <f>Data_Drop!N268</f>
        <v>5</v>
      </c>
      <c r="G265" s="96"/>
      <c r="H265" s="96">
        <f>Data_Drop!O268</f>
        <v>8133</v>
      </c>
      <c r="I265" s="96"/>
      <c r="J265" s="96">
        <f>Data_Drop!X268</f>
        <v>4637</v>
      </c>
      <c r="K265" s="96"/>
      <c r="L265" s="96">
        <f>Data_Drop!Y268</f>
        <v>130</v>
      </c>
      <c r="M265" s="96"/>
      <c r="N265" s="96">
        <f>Data_Drop!Z268</f>
        <v>615</v>
      </c>
      <c r="O265" s="96">
        <f>Data_Drop!AB268</f>
        <v>5382</v>
      </c>
      <c r="P265" s="96">
        <f>Data_Drop!AA268</f>
        <v>113</v>
      </c>
      <c r="Q265" s="96"/>
      <c r="R265" s="96">
        <f>Data_Drop!AC268</f>
        <v>0</v>
      </c>
      <c r="S265" s="97"/>
      <c r="T265" s="98">
        <f t="shared" si="4"/>
        <v>5495</v>
      </c>
    </row>
    <row r="266" spans="2:20" s="93" customFormat="1" ht="17.5" customHeight="1" x14ac:dyDescent="0.2">
      <c r="B266" s="94" t="str">
        <f>Data_Drop!C269</f>
        <v>Solon</v>
      </c>
      <c r="C266" s="95"/>
      <c r="D266" s="96">
        <f>Data_Drop!M269</f>
        <v>8128</v>
      </c>
      <c r="E266" s="96"/>
      <c r="F266" s="96">
        <f>Data_Drop!N269</f>
        <v>5</v>
      </c>
      <c r="G266" s="96"/>
      <c r="H266" s="96">
        <f>Data_Drop!O269</f>
        <v>8133</v>
      </c>
      <c r="I266" s="96"/>
      <c r="J266" s="96">
        <f>Data_Drop!X269</f>
        <v>7324</v>
      </c>
      <c r="K266" s="96"/>
      <c r="L266" s="96">
        <f>Data_Drop!Y269</f>
        <v>63</v>
      </c>
      <c r="M266" s="96"/>
      <c r="N266" s="96">
        <f>Data_Drop!Z269</f>
        <v>607</v>
      </c>
      <c r="O266" s="96">
        <f>Data_Drop!AB269</f>
        <v>7994</v>
      </c>
      <c r="P266" s="96">
        <f>Data_Drop!AA269</f>
        <v>173</v>
      </c>
      <c r="Q266" s="96"/>
      <c r="R266" s="96">
        <f>Data_Drop!AC269</f>
        <v>0</v>
      </c>
      <c r="S266" s="97"/>
      <c r="T266" s="98">
        <f t="shared" si="4"/>
        <v>8167</v>
      </c>
    </row>
    <row r="267" spans="2:20" s="93" customFormat="1" ht="17.5" customHeight="1" x14ac:dyDescent="0.2">
      <c r="B267" s="94" t="str">
        <f>Data_Drop!C270</f>
        <v>Southeast Warren</v>
      </c>
      <c r="C267" s="95"/>
      <c r="D267" s="96">
        <f>Data_Drop!M270</f>
        <v>8128</v>
      </c>
      <c r="E267" s="96"/>
      <c r="F267" s="96">
        <f>Data_Drop!N270</f>
        <v>5</v>
      </c>
      <c r="G267" s="96"/>
      <c r="H267" s="96">
        <f>Data_Drop!O270</f>
        <v>8133</v>
      </c>
      <c r="I267" s="96"/>
      <c r="J267" s="96">
        <f>Data_Drop!X270</f>
        <v>2350</v>
      </c>
      <c r="K267" s="96"/>
      <c r="L267" s="96">
        <f>Data_Drop!Y270</f>
        <v>122</v>
      </c>
      <c r="M267" s="96"/>
      <c r="N267" s="96">
        <f>Data_Drop!Z270</f>
        <v>321</v>
      </c>
      <c r="O267" s="96">
        <f>Data_Drop!AB270</f>
        <v>2793</v>
      </c>
      <c r="P267" s="96">
        <f>Data_Drop!AA270</f>
        <v>50</v>
      </c>
      <c r="Q267" s="96"/>
      <c r="R267" s="96">
        <f>Data_Drop!AC270</f>
        <v>0</v>
      </c>
      <c r="S267" s="97"/>
      <c r="T267" s="98">
        <f t="shared" si="4"/>
        <v>2843</v>
      </c>
    </row>
    <row r="268" spans="2:20" s="93" customFormat="1" ht="17.5" customHeight="1" x14ac:dyDescent="0.2">
      <c r="B268" s="94" t="str">
        <f>Data_Drop!C271</f>
        <v>South Hamilton</v>
      </c>
      <c r="C268" s="95"/>
      <c r="D268" s="96">
        <f>Data_Drop!M271</f>
        <v>8150</v>
      </c>
      <c r="E268" s="96"/>
      <c r="F268" s="96">
        <f>Data_Drop!N271</f>
        <v>0</v>
      </c>
      <c r="G268" s="96"/>
      <c r="H268" s="96">
        <f>Data_Drop!O271</f>
        <v>8150</v>
      </c>
      <c r="I268" s="96"/>
      <c r="J268" s="96">
        <f>Data_Drop!X271</f>
        <v>0</v>
      </c>
      <c r="K268" s="96"/>
      <c r="L268" s="96">
        <f>Data_Drop!Y271</f>
        <v>0</v>
      </c>
      <c r="M268" s="96"/>
      <c r="N268" s="96">
        <f>Data_Drop!Z271</f>
        <v>0</v>
      </c>
      <c r="O268" s="96">
        <f>Data_Drop!AB271</f>
        <v>0</v>
      </c>
      <c r="P268" s="96">
        <f>Data_Drop!AA271</f>
        <v>50</v>
      </c>
      <c r="Q268" s="96"/>
      <c r="R268" s="96">
        <f>Data_Drop!AC271</f>
        <v>3615</v>
      </c>
      <c r="S268" s="97"/>
      <c r="T268" s="98">
        <f t="shared" si="4"/>
        <v>3665</v>
      </c>
    </row>
    <row r="269" spans="2:20" s="93" customFormat="1" ht="17.5" customHeight="1" x14ac:dyDescent="0.2">
      <c r="B269" s="94" t="str">
        <f>Data_Drop!C272</f>
        <v>Southeast Valley</v>
      </c>
      <c r="C269" s="95"/>
      <c r="D269" s="96">
        <f>Data_Drop!M272</f>
        <v>8212</v>
      </c>
      <c r="E269" s="96"/>
      <c r="F269" s="96">
        <f>Data_Drop!N272</f>
        <v>0</v>
      </c>
      <c r="G269" s="96"/>
      <c r="H269" s="96">
        <f>Data_Drop!O272</f>
        <v>8212</v>
      </c>
      <c r="I269" s="96"/>
      <c r="J269" s="96">
        <f>Data_Drop!X272</f>
        <v>0</v>
      </c>
      <c r="K269" s="96"/>
      <c r="L269" s="96">
        <f>Data_Drop!Y272</f>
        <v>0</v>
      </c>
      <c r="M269" s="96"/>
      <c r="N269" s="96">
        <f>Data_Drop!Z272</f>
        <v>0</v>
      </c>
      <c r="O269" s="96">
        <f>Data_Drop!AB272</f>
        <v>0</v>
      </c>
      <c r="P269" s="96">
        <f>Data_Drop!AA272</f>
        <v>125</v>
      </c>
      <c r="Q269" s="96"/>
      <c r="R269" s="96">
        <f>Data_Drop!AC272</f>
        <v>6408</v>
      </c>
      <c r="S269" s="97"/>
      <c r="T269" s="98">
        <f t="shared" si="4"/>
        <v>6533</v>
      </c>
    </row>
    <row r="270" spans="2:20" s="93" customFormat="1" ht="17.5" customHeight="1" x14ac:dyDescent="0.2">
      <c r="B270" s="94" t="str">
        <f>Data_Drop!C273</f>
        <v>South Page</v>
      </c>
      <c r="C270" s="95"/>
      <c r="D270" s="96">
        <f>Data_Drop!M273</f>
        <v>8128</v>
      </c>
      <c r="E270" s="96"/>
      <c r="F270" s="96">
        <f>Data_Drop!N273</f>
        <v>5</v>
      </c>
      <c r="G270" s="96"/>
      <c r="H270" s="96">
        <f>Data_Drop!O273</f>
        <v>8133</v>
      </c>
      <c r="I270" s="96"/>
      <c r="J270" s="96">
        <f>Data_Drop!X273</f>
        <v>828</v>
      </c>
      <c r="K270" s="96"/>
      <c r="L270" s="96">
        <f>Data_Drop!Y273</f>
        <v>116</v>
      </c>
      <c r="M270" s="96"/>
      <c r="N270" s="96">
        <f>Data_Drop!Z273</f>
        <v>102</v>
      </c>
      <c r="O270" s="96">
        <f>Data_Drop!AB273</f>
        <v>1046</v>
      </c>
      <c r="P270" s="96">
        <f>Data_Drop!AA273</f>
        <v>10</v>
      </c>
      <c r="Q270" s="96"/>
      <c r="R270" s="96">
        <f>Data_Drop!AC273</f>
        <v>0</v>
      </c>
      <c r="S270" s="97"/>
      <c r="T270" s="98">
        <f t="shared" si="4"/>
        <v>1056</v>
      </c>
    </row>
    <row r="271" spans="2:20" s="93" customFormat="1" ht="17.5" customHeight="1" x14ac:dyDescent="0.2">
      <c r="B271" s="94" t="str">
        <f>Data_Drop!C274</f>
        <v>South Tama</v>
      </c>
      <c r="C271" s="95"/>
      <c r="D271" s="96">
        <f>Data_Drop!M274</f>
        <v>8128</v>
      </c>
      <c r="E271" s="96"/>
      <c r="F271" s="96">
        <f>Data_Drop!N274</f>
        <v>5</v>
      </c>
      <c r="G271" s="96"/>
      <c r="H271" s="96">
        <f>Data_Drop!O274</f>
        <v>8133</v>
      </c>
      <c r="I271" s="96"/>
      <c r="J271" s="96">
        <f>Data_Drop!X274</f>
        <v>6643</v>
      </c>
      <c r="K271" s="96"/>
      <c r="L271" s="96">
        <f>Data_Drop!Y274</f>
        <v>369</v>
      </c>
      <c r="M271" s="96"/>
      <c r="N271" s="96">
        <f>Data_Drop!Z274</f>
        <v>1058</v>
      </c>
      <c r="O271" s="96">
        <f>Data_Drop!AB274</f>
        <v>8070</v>
      </c>
      <c r="P271" s="96">
        <f>Data_Drop!AA274</f>
        <v>198</v>
      </c>
      <c r="Q271" s="96"/>
      <c r="R271" s="96">
        <f>Data_Drop!AC274</f>
        <v>0</v>
      </c>
      <c r="S271" s="97"/>
      <c r="T271" s="98">
        <f t="shared" si="4"/>
        <v>8268</v>
      </c>
    </row>
    <row r="272" spans="2:20" s="93" customFormat="1" ht="17.5" customHeight="1" x14ac:dyDescent="0.2">
      <c r="B272" s="94" t="str">
        <f>Data_Drop!C275</f>
        <v>South Winneshiek</v>
      </c>
      <c r="C272" s="95"/>
      <c r="D272" s="96">
        <f>Data_Drop!M275</f>
        <v>8128</v>
      </c>
      <c r="E272" s="96"/>
      <c r="F272" s="96">
        <f>Data_Drop!N275</f>
        <v>5</v>
      </c>
      <c r="G272" s="96"/>
      <c r="H272" s="96">
        <f>Data_Drop!O275</f>
        <v>8133</v>
      </c>
      <c r="I272" s="96"/>
      <c r="J272" s="96">
        <f>Data_Drop!X275</f>
        <v>2591</v>
      </c>
      <c r="K272" s="96"/>
      <c r="L272" s="96">
        <f>Data_Drop!Y275</f>
        <v>204</v>
      </c>
      <c r="M272" s="96"/>
      <c r="N272" s="96">
        <f>Data_Drop!Z275</f>
        <v>419</v>
      </c>
      <c r="O272" s="96">
        <f>Data_Drop!AB275</f>
        <v>3214</v>
      </c>
      <c r="P272" s="96">
        <f>Data_Drop!AA275</f>
        <v>128</v>
      </c>
      <c r="Q272" s="96"/>
      <c r="R272" s="96">
        <f>Data_Drop!AC275</f>
        <v>0</v>
      </c>
      <c r="S272" s="97"/>
      <c r="T272" s="98">
        <f t="shared" si="4"/>
        <v>3342</v>
      </c>
    </row>
    <row r="273" spans="2:20" s="93" customFormat="1" ht="17.5" customHeight="1" x14ac:dyDescent="0.2">
      <c r="B273" s="94" t="str">
        <f>Data_Drop!C276</f>
        <v>Southeast Polk</v>
      </c>
      <c r="C273" s="95"/>
      <c r="D273" s="96">
        <f>Data_Drop!M276</f>
        <v>8128</v>
      </c>
      <c r="E273" s="96"/>
      <c r="F273" s="96">
        <f>Data_Drop!N276</f>
        <v>5</v>
      </c>
      <c r="G273" s="96"/>
      <c r="H273" s="96">
        <f>Data_Drop!O276</f>
        <v>8133</v>
      </c>
      <c r="I273" s="96"/>
      <c r="J273" s="96">
        <f>Data_Drop!X276</f>
        <v>36498</v>
      </c>
      <c r="K273" s="96"/>
      <c r="L273" s="96">
        <f>Data_Drop!Y276</f>
        <v>844</v>
      </c>
      <c r="M273" s="96"/>
      <c r="N273" s="96">
        <f>Data_Drop!Z276</f>
        <v>5525</v>
      </c>
      <c r="O273" s="96">
        <f>Data_Drop!AB276</f>
        <v>42867</v>
      </c>
      <c r="P273" s="96">
        <f>Data_Drop!AA276</f>
        <v>635</v>
      </c>
      <c r="Q273" s="96"/>
      <c r="R273" s="96">
        <f>Data_Drop!AC276</f>
        <v>0</v>
      </c>
      <c r="S273" s="97"/>
      <c r="T273" s="98">
        <f t="shared" si="4"/>
        <v>43502</v>
      </c>
    </row>
    <row r="274" spans="2:20" s="93" customFormat="1" ht="17.5" customHeight="1" x14ac:dyDescent="0.2">
      <c r="B274" s="94" t="str">
        <f>Data_Drop!C277</f>
        <v>Spencer</v>
      </c>
      <c r="C274" s="95"/>
      <c r="D274" s="96">
        <f>Data_Drop!M277</f>
        <v>8128</v>
      </c>
      <c r="E274" s="96"/>
      <c r="F274" s="96">
        <f>Data_Drop!N277</f>
        <v>5</v>
      </c>
      <c r="G274" s="96"/>
      <c r="H274" s="96">
        <f>Data_Drop!O277</f>
        <v>8133</v>
      </c>
      <c r="I274" s="96"/>
      <c r="J274" s="96">
        <f>Data_Drop!X277</f>
        <v>9320</v>
      </c>
      <c r="K274" s="96"/>
      <c r="L274" s="96">
        <f>Data_Drop!Y277</f>
        <v>235</v>
      </c>
      <c r="M274" s="96"/>
      <c r="N274" s="96">
        <f>Data_Drop!Z277</f>
        <v>1593</v>
      </c>
      <c r="O274" s="96">
        <f>Data_Drop!AB277</f>
        <v>11148</v>
      </c>
      <c r="P274" s="96">
        <f>Data_Drop!AA277</f>
        <v>315</v>
      </c>
      <c r="Q274" s="96"/>
      <c r="R274" s="96">
        <f>Data_Drop!AC277</f>
        <v>0</v>
      </c>
      <c r="S274" s="97"/>
      <c r="T274" s="98">
        <f t="shared" si="4"/>
        <v>11463</v>
      </c>
    </row>
    <row r="275" spans="2:20" s="93" customFormat="1" ht="17.5" customHeight="1" x14ac:dyDescent="0.2">
      <c r="B275" s="94" t="str">
        <f>Data_Drop!C278</f>
        <v>Spirit Lake</v>
      </c>
      <c r="C275" s="95"/>
      <c r="D275" s="96">
        <f>Data_Drop!M278</f>
        <v>8128</v>
      </c>
      <c r="E275" s="96"/>
      <c r="F275" s="96">
        <f>Data_Drop!N278</f>
        <v>5</v>
      </c>
      <c r="G275" s="96"/>
      <c r="H275" s="96">
        <f>Data_Drop!O278</f>
        <v>8133</v>
      </c>
      <c r="I275" s="96"/>
      <c r="J275" s="96">
        <f>Data_Drop!X278</f>
        <v>5629</v>
      </c>
      <c r="K275" s="96"/>
      <c r="L275" s="96">
        <f>Data_Drop!Y278</f>
        <v>112</v>
      </c>
      <c r="M275" s="96"/>
      <c r="N275" s="96">
        <f>Data_Drop!Z278</f>
        <v>657</v>
      </c>
      <c r="O275" s="96">
        <f>Data_Drop!AB278</f>
        <v>6398</v>
      </c>
      <c r="P275" s="96">
        <f>Data_Drop!AA278</f>
        <v>190</v>
      </c>
      <c r="Q275" s="96"/>
      <c r="R275" s="96">
        <f>Data_Drop!AC278</f>
        <v>0</v>
      </c>
      <c r="S275" s="97"/>
      <c r="T275" s="98">
        <f t="shared" si="4"/>
        <v>6588</v>
      </c>
    </row>
    <row r="276" spans="2:20" s="93" customFormat="1" ht="17.5" customHeight="1" x14ac:dyDescent="0.2">
      <c r="B276" s="94" t="str">
        <f>Data_Drop!C279</f>
        <v>Springville</v>
      </c>
      <c r="C276" s="95"/>
      <c r="D276" s="96">
        <f>Data_Drop!M279</f>
        <v>8130</v>
      </c>
      <c r="E276" s="96"/>
      <c r="F276" s="96">
        <f>Data_Drop!N279</f>
        <v>3</v>
      </c>
      <c r="G276" s="96"/>
      <c r="H276" s="96">
        <f>Data_Drop!O279</f>
        <v>8133</v>
      </c>
      <c r="I276" s="96"/>
      <c r="J276" s="96">
        <f>Data_Drop!X279</f>
        <v>1211</v>
      </c>
      <c r="K276" s="96"/>
      <c r="L276" s="96">
        <f>Data_Drop!Y279</f>
        <v>96</v>
      </c>
      <c r="M276" s="96"/>
      <c r="N276" s="96">
        <f>Data_Drop!Z279</f>
        <v>103</v>
      </c>
      <c r="O276" s="96">
        <f>Data_Drop!AB279</f>
        <v>1410</v>
      </c>
      <c r="P276" s="96">
        <f>Data_Drop!AA279</f>
        <v>60</v>
      </c>
      <c r="Q276" s="96"/>
      <c r="R276" s="96">
        <f>Data_Drop!AC279</f>
        <v>939</v>
      </c>
      <c r="S276" s="97"/>
      <c r="T276" s="98">
        <f t="shared" si="4"/>
        <v>2409</v>
      </c>
    </row>
    <row r="277" spans="2:20" s="93" customFormat="1" ht="17.5" customHeight="1" x14ac:dyDescent="0.2">
      <c r="B277" s="94" t="str">
        <f>Data_Drop!C280</f>
        <v>Stanton</v>
      </c>
      <c r="C277" s="95"/>
      <c r="D277" s="96">
        <f>Data_Drop!M280</f>
        <v>8128</v>
      </c>
      <c r="E277" s="96"/>
      <c r="F277" s="96">
        <f>Data_Drop!N280</f>
        <v>5</v>
      </c>
      <c r="G277" s="96"/>
      <c r="H277" s="96">
        <f>Data_Drop!O280</f>
        <v>8133</v>
      </c>
      <c r="I277" s="96"/>
      <c r="J277" s="96">
        <f>Data_Drop!X280</f>
        <v>921</v>
      </c>
      <c r="K277" s="96"/>
      <c r="L277" s="96">
        <f>Data_Drop!Y280</f>
        <v>139</v>
      </c>
      <c r="M277" s="96"/>
      <c r="N277" s="96">
        <f>Data_Drop!Z280</f>
        <v>139</v>
      </c>
      <c r="O277" s="96">
        <f>Data_Drop!AB280</f>
        <v>1199</v>
      </c>
      <c r="P277" s="96">
        <f>Data_Drop!AA280</f>
        <v>40</v>
      </c>
      <c r="Q277" s="96"/>
      <c r="R277" s="96">
        <f>Data_Drop!AC280</f>
        <v>0</v>
      </c>
      <c r="S277" s="97"/>
      <c r="T277" s="98">
        <f t="shared" si="4"/>
        <v>1239</v>
      </c>
    </row>
    <row r="278" spans="2:20" s="93" customFormat="1" ht="17.5" customHeight="1" x14ac:dyDescent="0.2">
      <c r="B278" s="94" t="str">
        <f>Data_Drop!C281</f>
        <v>Starmont</v>
      </c>
      <c r="C278" s="95"/>
      <c r="D278" s="96">
        <f>Data_Drop!M281</f>
        <v>8128</v>
      </c>
      <c r="E278" s="96"/>
      <c r="F278" s="96">
        <f>Data_Drop!N281</f>
        <v>5</v>
      </c>
      <c r="G278" s="96"/>
      <c r="H278" s="96">
        <f>Data_Drop!O281</f>
        <v>8133</v>
      </c>
      <c r="I278" s="96"/>
      <c r="J278" s="96">
        <f>Data_Drop!X281</f>
        <v>2640</v>
      </c>
      <c r="K278" s="96"/>
      <c r="L278" s="96">
        <f>Data_Drop!Y281</f>
        <v>144</v>
      </c>
      <c r="M278" s="96"/>
      <c r="N278" s="96">
        <f>Data_Drop!Z281</f>
        <v>524</v>
      </c>
      <c r="O278" s="96">
        <f>Data_Drop!AB281</f>
        <v>3308</v>
      </c>
      <c r="P278" s="96">
        <f>Data_Drop!AA281</f>
        <v>53</v>
      </c>
      <c r="Q278" s="96"/>
      <c r="R278" s="96">
        <f>Data_Drop!AC281</f>
        <v>0</v>
      </c>
      <c r="S278" s="97"/>
      <c r="T278" s="98">
        <f t="shared" si="4"/>
        <v>3361</v>
      </c>
    </row>
    <row r="279" spans="2:20" s="93" customFormat="1" ht="17.5" customHeight="1" x14ac:dyDescent="0.2">
      <c r="B279" s="94" t="str">
        <f>Data_Drop!C282</f>
        <v>Storm Lake</v>
      </c>
      <c r="C279" s="95"/>
      <c r="D279" s="96">
        <f>Data_Drop!M282</f>
        <v>8128</v>
      </c>
      <c r="E279" s="96"/>
      <c r="F279" s="96">
        <f>Data_Drop!N282</f>
        <v>5</v>
      </c>
      <c r="G279" s="96"/>
      <c r="H279" s="96">
        <f>Data_Drop!O282</f>
        <v>8133</v>
      </c>
      <c r="I279" s="96"/>
      <c r="J279" s="96">
        <f>Data_Drop!X282</f>
        <v>13091</v>
      </c>
      <c r="K279" s="96"/>
      <c r="L279" s="96">
        <f>Data_Drop!Y282</f>
        <v>1121</v>
      </c>
      <c r="M279" s="96"/>
      <c r="N279" s="96">
        <f>Data_Drop!Z282</f>
        <v>2299</v>
      </c>
      <c r="O279" s="96">
        <f>Data_Drop!AB282</f>
        <v>16511</v>
      </c>
      <c r="P279" s="96">
        <f>Data_Drop!AA282</f>
        <v>290</v>
      </c>
      <c r="Q279" s="96"/>
      <c r="R279" s="96">
        <f>Data_Drop!AC282</f>
        <v>0</v>
      </c>
      <c r="S279" s="97"/>
      <c r="T279" s="98">
        <f t="shared" si="4"/>
        <v>16801</v>
      </c>
    </row>
    <row r="280" spans="2:20" s="93" customFormat="1" ht="17.5" customHeight="1" x14ac:dyDescent="0.2">
      <c r="B280" s="94" t="str">
        <f>Data_Drop!C283</f>
        <v>Stratford</v>
      </c>
      <c r="C280" s="95"/>
      <c r="D280" s="96">
        <f>Data_Drop!M283</f>
        <v>8263</v>
      </c>
      <c r="E280" s="96"/>
      <c r="F280" s="96">
        <f>Data_Drop!N283</f>
        <v>0</v>
      </c>
      <c r="G280" s="96"/>
      <c r="H280" s="96">
        <f>Data_Drop!O283</f>
        <v>8263</v>
      </c>
      <c r="I280" s="96"/>
      <c r="J280" s="96">
        <f>Data_Drop!X283</f>
        <v>0</v>
      </c>
      <c r="K280" s="96"/>
      <c r="L280" s="96">
        <f>Data_Drop!Y283</f>
        <v>0</v>
      </c>
      <c r="M280" s="96"/>
      <c r="N280" s="96">
        <f>Data_Drop!Z283</f>
        <v>0</v>
      </c>
      <c r="O280" s="96">
        <f>Data_Drop!AB283</f>
        <v>0</v>
      </c>
      <c r="P280" s="96">
        <f>Data_Drop!AA283</f>
        <v>38</v>
      </c>
      <c r="Q280" s="96"/>
      <c r="R280" s="96">
        <f>Data_Drop!AC283</f>
        <v>916</v>
      </c>
      <c r="S280" s="97"/>
      <c r="T280" s="98">
        <f t="shared" si="4"/>
        <v>954</v>
      </c>
    </row>
    <row r="281" spans="2:20" s="93" customFormat="1" ht="17.5" customHeight="1" x14ac:dyDescent="0.2">
      <c r="B281" s="94" t="str">
        <f>Data_Drop!C284</f>
        <v>West Central Valley</v>
      </c>
      <c r="C281" s="95"/>
      <c r="D281" s="96">
        <f>Data_Drop!M284</f>
        <v>8154</v>
      </c>
      <c r="E281" s="96"/>
      <c r="F281" s="96">
        <f>Data_Drop!N284</f>
        <v>0</v>
      </c>
      <c r="G281" s="96"/>
      <c r="H281" s="96">
        <f>Data_Drop!O284</f>
        <v>8154</v>
      </c>
      <c r="I281" s="96"/>
      <c r="J281" s="96">
        <f>Data_Drop!X284</f>
        <v>0</v>
      </c>
      <c r="K281" s="96"/>
      <c r="L281" s="96">
        <f>Data_Drop!Y284</f>
        <v>0</v>
      </c>
      <c r="M281" s="96"/>
      <c r="N281" s="96">
        <f>Data_Drop!Z284</f>
        <v>0</v>
      </c>
      <c r="O281" s="96">
        <f>Data_Drop!AB284</f>
        <v>0</v>
      </c>
      <c r="P281" s="96">
        <f>Data_Drop!AA284</f>
        <v>110</v>
      </c>
      <c r="Q281" s="96"/>
      <c r="R281" s="96">
        <f>Data_Drop!AC284</f>
        <v>5476</v>
      </c>
      <c r="S281" s="97"/>
      <c r="T281" s="98">
        <f t="shared" si="4"/>
        <v>5586</v>
      </c>
    </row>
    <row r="282" spans="2:20" s="93" customFormat="1" ht="17.5" customHeight="1" x14ac:dyDescent="0.2">
      <c r="B282" s="94" t="str">
        <f>Data_Drop!C285</f>
        <v>Sumner-Fredericksburg</v>
      </c>
      <c r="C282" s="95"/>
      <c r="D282" s="96">
        <f>Data_Drop!M285</f>
        <v>8128</v>
      </c>
      <c r="E282" s="96"/>
      <c r="F282" s="96">
        <f>Data_Drop!N285</f>
        <v>5</v>
      </c>
      <c r="G282" s="96"/>
      <c r="H282" s="96">
        <f>Data_Drop!O285</f>
        <v>8133</v>
      </c>
      <c r="I282" s="96"/>
      <c r="J282" s="96">
        <f>Data_Drop!X285</f>
        <v>3687</v>
      </c>
      <c r="K282" s="96"/>
      <c r="L282" s="96">
        <f>Data_Drop!Y285</f>
        <v>149</v>
      </c>
      <c r="M282" s="96"/>
      <c r="N282" s="96">
        <f>Data_Drop!Z285</f>
        <v>642</v>
      </c>
      <c r="O282" s="96">
        <f>Data_Drop!AB285</f>
        <v>4478</v>
      </c>
      <c r="P282" s="96">
        <f>Data_Drop!AA285</f>
        <v>95</v>
      </c>
      <c r="Q282" s="96"/>
      <c r="R282" s="96">
        <f>Data_Drop!AC285</f>
        <v>0</v>
      </c>
      <c r="S282" s="97"/>
      <c r="T282" s="98">
        <f t="shared" si="4"/>
        <v>4573</v>
      </c>
    </row>
    <row r="283" spans="2:20" s="93" customFormat="1" ht="17.5" customHeight="1" x14ac:dyDescent="0.2">
      <c r="B283" s="94" t="str">
        <f>Data_Drop!C286</f>
        <v>Tipton</v>
      </c>
      <c r="C283" s="95"/>
      <c r="D283" s="96">
        <f>Data_Drop!M286</f>
        <v>8139</v>
      </c>
      <c r="E283" s="96"/>
      <c r="F283" s="96">
        <f>Data_Drop!N286</f>
        <v>0</v>
      </c>
      <c r="G283" s="96"/>
      <c r="H283" s="96">
        <f>Data_Drop!O286</f>
        <v>8139</v>
      </c>
      <c r="I283" s="96"/>
      <c r="J283" s="96">
        <f>Data_Drop!X286</f>
        <v>0</v>
      </c>
      <c r="K283" s="96"/>
      <c r="L283" s="96">
        <f>Data_Drop!Y286</f>
        <v>0</v>
      </c>
      <c r="M283" s="96"/>
      <c r="N283" s="96">
        <f>Data_Drop!Z286</f>
        <v>0</v>
      </c>
      <c r="O283" s="96">
        <f>Data_Drop!AB286</f>
        <v>0</v>
      </c>
      <c r="P283" s="96">
        <f>Data_Drop!AA286</f>
        <v>80</v>
      </c>
      <c r="Q283" s="96"/>
      <c r="R283" s="96">
        <f>Data_Drop!AC286</f>
        <v>4457</v>
      </c>
      <c r="S283" s="97"/>
      <c r="T283" s="98">
        <f t="shared" si="4"/>
        <v>4537</v>
      </c>
    </row>
    <row r="284" spans="2:20" s="93" customFormat="1" ht="17.5" customHeight="1" x14ac:dyDescent="0.2">
      <c r="B284" s="94" t="str">
        <f>Data_Drop!C287</f>
        <v>Treynor</v>
      </c>
      <c r="C284" s="95"/>
      <c r="D284" s="96">
        <f>Data_Drop!M287</f>
        <v>8128</v>
      </c>
      <c r="E284" s="96"/>
      <c r="F284" s="96">
        <f>Data_Drop!N287</f>
        <v>5</v>
      </c>
      <c r="G284" s="96"/>
      <c r="H284" s="96">
        <f>Data_Drop!O287</f>
        <v>8133</v>
      </c>
      <c r="I284" s="96"/>
      <c r="J284" s="96">
        <f>Data_Drop!X287</f>
        <v>2970</v>
      </c>
      <c r="K284" s="96"/>
      <c r="L284" s="96">
        <f>Data_Drop!Y287</f>
        <v>112</v>
      </c>
      <c r="M284" s="96"/>
      <c r="N284" s="96">
        <f>Data_Drop!Z287</f>
        <v>183</v>
      </c>
      <c r="O284" s="96">
        <f>Data_Drop!AB287</f>
        <v>3265</v>
      </c>
      <c r="P284" s="96">
        <f>Data_Drop!AA287</f>
        <v>65</v>
      </c>
      <c r="Q284" s="96"/>
      <c r="R284" s="96">
        <f>Data_Drop!AC287</f>
        <v>0</v>
      </c>
      <c r="S284" s="97"/>
      <c r="T284" s="98">
        <f t="shared" si="4"/>
        <v>3330</v>
      </c>
    </row>
    <row r="285" spans="2:20" s="93" customFormat="1" ht="17.5" customHeight="1" x14ac:dyDescent="0.2">
      <c r="B285" s="94" t="str">
        <f>Data_Drop!C288</f>
        <v>Tri-Center</v>
      </c>
      <c r="C285" s="95"/>
      <c r="D285" s="96">
        <f>Data_Drop!M288</f>
        <v>8128</v>
      </c>
      <c r="E285" s="96"/>
      <c r="F285" s="96">
        <f>Data_Drop!N288</f>
        <v>5</v>
      </c>
      <c r="G285" s="96"/>
      <c r="H285" s="96">
        <f>Data_Drop!O288</f>
        <v>8133</v>
      </c>
      <c r="I285" s="96"/>
      <c r="J285" s="96">
        <f>Data_Drop!X288</f>
        <v>3331</v>
      </c>
      <c r="K285" s="96"/>
      <c r="L285" s="96">
        <f>Data_Drop!Y288</f>
        <v>188</v>
      </c>
      <c r="M285" s="96"/>
      <c r="N285" s="96">
        <f>Data_Drop!Z288</f>
        <v>302</v>
      </c>
      <c r="O285" s="96">
        <f>Data_Drop!AB288</f>
        <v>3821</v>
      </c>
      <c r="P285" s="96">
        <f>Data_Drop!AA288</f>
        <v>85</v>
      </c>
      <c r="Q285" s="96"/>
      <c r="R285" s="96">
        <f>Data_Drop!AC288</f>
        <v>0</v>
      </c>
      <c r="S285" s="97"/>
      <c r="T285" s="98">
        <f t="shared" si="4"/>
        <v>3906</v>
      </c>
    </row>
    <row r="286" spans="2:20" s="93" customFormat="1" ht="17.5" customHeight="1" x14ac:dyDescent="0.2">
      <c r="B286" s="94" t="str">
        <f>Data_Drop!C289</f>
        <v>Tri-County</v>
      </c>
      <c r="C286" s="95"/>
      <c r="D286" s="96">
        <f>Data_Drop!M289</f>
        <v>8128</v>
      </c>
      <c r="E286" s="96"/>
      <c r="F286" s="96">
        <f>Data_Drop!N289</f>
        <v>5</v>
      </c>
      <c r="G286" s="96"/>
      <c r="H286" s="96">
        <f>Data_Drop!O289</f>
        <v>8133</v>
      </c>
      <c r="I286" s="96"/>
      <c r="J286" s="96">
        <f>Data_Drop!X289</f>
        <v>1132</v>
      </c>
      <c r="K286" s="96"/>
      <c r="L286" s="96">
        <f>Data_Drop!Y289</f>
        <v>125</v>
      </c>
      <c r="M286" s="96"/>
      <c r="N286" s="96">
        <f>Data_Drop!Z289</f>
        <v>115</v>
      </c>
      <c r="O286" s="96">
        <f>Data_Drop!AB289</f>
        <v>1372</v>
      </c>
      <c r="P286" s="96">
        <f>Data_Drop!AA289</f>
        <v>20</v>
      </c>
      <c r="Q286" s="96"/>
      <c r="R286" s="96">
        <f>Data_Drop!AC289</f>
        <v>0</v>
      </c>
      <c r="S286" s="97"/>
      <c r="T286" s="98">
        <f t="shared" si="4"/>
        <v>1392</v>
      </c>
    </row>
    <row r="287" spans="2:20" s="93" customFormat="1" ht="17.5" customHeight="1" x14ac:dyDescent="0.2">
      <c r="B287" s="94" t="str">
        <f>Data_Drop!C290</f>
        <v>Tripoli</v>
      </c>
      <c r="C287" s="95"/>
      <c r="D287" s="96">
        <f>Data_Drop!M290</f>
        <v>8128</v>
      </c>
      <c r="E287" s="96"/>
      <c r="F287" s="96">
        <f>Data_Drop!N290</f>
        <v>5</v>
      </c>
      <c r="G287" s="96"/>
      <c r="H287" s="96">
        <f>Data_Drop!O290</f>
        <v>8133</v>
      </c>
      <c r="I287" s="96"/>
      <c r="J287" s="96">
        <f>Data_Drop!X290</f>
        <v>1862</v>
      </c>
      <c r="K287" s="96"/>
      <c r="L287" s="96">
        <f>Data_Drop!Y290</f>
        <v>131</v>
      </c>
      <c r="M287" s="96"/>
      <c r="N287" s="96">
        <f>Data_Drop!Z290</f>
        <v>307</v>
      </c>
      <c r="O287" s="96">
        <f>Data_Drop!AB290</f>
        <v>2300</v>
      </c>
      <c r="P287" s="96">
        <f>Data_Drop!AA290</f>
        <v>53</v>
      </c>
      <c r="Q287" s="96"/>
      <c r="R287" s="96">
        <f>Data_Drop!AC290</f>
        <v>0</v>
      </c>
      <c r="S287" s="97"/>
      <c r="T287" s="98">
        <f t="shared" si="4"/>
        <v>2353</v>
      </c>
    </row>
    <row r="288" spans="2:20" s="93" customFormat="1" ht="17.5" customHeight="1" x14ac:dyDescent="0.2">
      <c r="B288" s="94" t="str">
        <f>Data_Drop!C291</f>
        <v>Turkey Valley</v>
      </c>
      <c r="C288" s="95"/>
      <c r="D288" s="96">
        <f>Data_Drop!M291</f>
        <v>8255</v>
      </c>
      <c r="E288" s="96"/>
      <c r="F288" s="96">
        <f>Data_Drop!N291</f>
        <v>0</v>
      </c>
      <c r="G288" s="96"/>
      <c r="H288" s="96">
        <f>Data_Drop!O291</f>
        <v>8255</v>
      </c>
      <c r="I288" s="96"/>
      <c r="J288" s="96">
        <f>Data_Drop!X291</f>
        <v>0</v>
      </c>
      <c r="K288" s="96"/>
      <c r="L288" s="96">
        <f>Data_Drop!Y291</f>
        <v>0</v>
      </c>
      <c r="M288" s="96"/>
      <c r="N288" s="96">
        <f>Data_Drop!Z291</f>
        <v>0</v>
      </c>
      <c r="O288" s="96">
        <f>Data_Drop!AB291</f>
        <v>0</v>
      </c>
      <c r="P288" s="96">
        <f>Data_Drop!AA291</f>
        <v>103</v>
      </c>
      <c r="Q288" s="96"/>
      <c r="R288" s="96">
        <f>Data_Drop!AC291</f>
        <v>2249</v>
      </c>
      <c r="S288" s="97"/>
      <c r="T288" s="98">
        <f t="shared" si="4"/>
        <v>2352</v>
      </c>
    </row>
    <row r="289" spans="2:20" s="93" customFormat="1" ht="17.5" customHeight="1" x14ac:dyDescent="0.2">
      <c r="B289" s="94" t="str">
        <f>Data_Drop!C292</f>
        <v>Twin Cedars</v>
      </c>
      <c r="C289" s="95"/>
      <c r="D289" s="96">
        <f>Data_Drop!M292</f>
        <v>8138</v>
      </c>
      <c r="E289" s="96"/>
      <c r="F289" s="96">
        <f>Data_Drop!N292</f>
        <v>0</v>
      </c>
      <c r="G289" s="96"/>
      <c r="H289" s="96">
        <f>Data_Drop!O292</f>
        <v>8138</v>
      </c>
      <c r="I289" s="96"/>
      <c r="J289" s="96">
        <f>Data_Drop!X292</f>
        <v>0</v>
      </c>
      <c r="K289" s="96"/>
      <c r="L289" s="96">
        <f>Data_Drop!Y292</f>
        <v>0</v>
      </c>
      <c r="M289" s="96"/>
      <c r="N289" s="96">
        <f>Data_Drop!Z292</f>
        <v>0</v>
      </c>
      <c r="O289" s="96">
        <f>Data_Drop!AB292</f>
        <v>0</v>
      </c>
      <c r="P289" s="96">
        <f>Data_Drop!AA292</f>
        <v>50</v>
      </c>
      <c r="Q289" s="96"/>
      <c r="R289" s="96">
        <f>Data_Drop!AC292</f>
        <v>1705</v>
      </c>
      <c r="S289" s="97"/>
      <c r="T289" s="98">
        <f t="shared" si="4"/>
        <v>1755</v>
      </c>
    </row>
    <row r="290" spans="2:20" s="93" customFormat="1" ht="17.5" customHeight="1" x14ac:dyDescent="0.2">
      <c r="B290" s="94" t="str">
        <f>Data_Drop!C293</f>
        <v>Twin Rivers</v>
      </c>
      <c r="C290" s="95"/>
      <c r="D290" s="96">
        <f>Data_Drop!M293</f>
        <v>8263</v>
      </c>
      <c r="E290" s="96"/>
      <c r="F290" s="96">
        <f>Data_Drop!N293</f>
        <v>0</v>
      </c>
      <c r="G290" s="96"/>
      <c r="H290" s="96">
        <f>Data_Drop!O293</f>
        <v>8263</v>
      </c>
      <c r="I290" s="96"/>
      <c r="J290" s="96">
        <f>Data_Drop!X293</f>
        <v>0</v>
      </c>
      <c r="K290" s="96"/>
      <c r="L290" s="96">
        <f>Data_Drop!Y293</f>
        <v>0</v>
      </c>
      <c r="M290" s="96"/>
      <c r="N290" s="96">
        <f>Data_Drop!Z293</f>
        <v>0</v>
      </c>
      <c r="O290" s="96">
        <f>Data_Drop!AB293</f>
        <v>0</v>
      </c>
      <c r="P290" s="96">
        <f>Data_Drop!AA293</f>
        <v>20</v>
      </c>
      <c r="Q290" s="96"/>
      <c r="R290" s="96">
        <f>Data_Drop!AC293</f>
        <v>1018</v>
      </c>
      <c r="S290" s="97"/>
      <c r="T290" s="98">
        <f t="shared" si="4"/>
        <v>1038</v>
      </c>
    </row>
    <row r="291" spans="2:20" s="93" customFormat="1" ht="17.5" customHeight="1" x14ac:dyDescent="0.2">
      <c r="B291" s="94" t="str">
        <f>Data_Drop!C294</f>
        <v>Underwood</v>
      </c>
      <c r="C291" s="95"/>
      <c r="D291" s="96">
        <f>Data_Drop!M294</f>
        <v>8128</v>
      </c>
      <c r="E291" s="96"/>
      <c r="F291" s="96">
        <f>Data_Drop!N294</f>
        <v>5</v>
      </c>
      <c r="G291" s="96"/>
      <c r="H291" s="96">
        <f>Data_Drop!O294</f>
        <v>8133</v>
      </c>
      <c r="I291" s="96"/>
      <c r="J291" s="96">
        <f>Data_Drop!X294</f>
        <v>3533</v>
      </c>
      <c r="K291" s="96"/>
      <c r="L291" s="96">
        <f>Data_Drop!Y294</f>
        <v>125</v>
      </c>
      <c r="M291" s="96"/>
      <c r="N291" s="96">
        <f>Data_Drop!Z294</f>
        <v>352</v>
      </c>
      <c r="O291" s="96">
        <f>Data_Drop!AB294</f>
        <v>4010</v>
      </c>
      <c r="P291" s="96">
        <f>Data_Drop!AA294</f>
        <v>63</v>
      </c>
      <c r="Q291" s="96"/>
      <c r="R291" s="96">
        <f>Data_Drop!AC294</f>
        <v>0</v>
      </c>
      <c r="S291" s="97"/>
      <c r="T291" s="98">
        <f t="shared" si="4"/>
        <v>4073</v>
      </c>
    </row>
    <row r="292" spans="2:20" s="93" customFormat="1" ht="17.5" customHeight="1" x14ac:dyDescent="0.2">
      <c r="B292" s="94" t="str">
        <f>Data_Drop!C295</f>
        <v>United</v>
      </c>
      <c r="C292" s="95"/>
      <c r="D292" s="96">
        <f>Data_Drop!M295</f>
        <v>8128</v>
      </c>
      <c r="E292" s="96"/>
      <c r="F292" s="96">
        <f>Data_Drop!N295</f>
        <v>5</v>
      </c>
      <c r="G292" s="96"/>
      <c r="H292" s="96">
        <f>Data_Drop!O295</f>
        <v>8133</v>
      </c>
      <c r="I292" s="96"/>
      <c r="J292" s="96">
        <f>Data_Drop!X295</f>
        <v>1571</v>
      </c>
      <c r="K292" s="96"/>
      <c r="L292" s="96">
        <f>Data_Drop!Y295</f>
        <v>133</v>
      </c>
      <c r="M292" s="96"/>
      <c r="N292" s="96">
        <f>Data_Drop!Z295</f>
        <v>135</v>
      </c>
      <c r="O292" s="96">
        <f>Data_Drop!AB295</f>
        <v>1839</v>
      </c>
      <c r="P292" s="96">
        <f>Data_Drop!AA295</f>
        <v>103</v>
      </c>
      <c r="Q292" s="96"/>
      <c r="R292" s="96">
        <f>Data_Drop!AC295</f>
        <v>0</v>
      </c>
      <c r="S292" s="97"/>
      <c r="T292" s="98">
        <f t="shared" si="4"/>
        <v>1942</v>
      </c>
    </row>
    <row r="293" spans="2:20" s="93" customFormat="1" ht="17.5" customHeight="1" x14ac:dyDescent="0.2">
      <c r="B293" s="94" t="str">
        <f>Data_Drop!C296</f>
        <v>Urbandale</v>
      </c>
      <c r="C293" s="95"/>
      <c r="D293" s="96">
        <f>Data_Drop!M296</f>
        <v>8128</v>
      </c>
      <c r="E293" s="96"/>
      <c r="F293" s="96">
        <f>Data_Drop!N296</f>
        <v>5</v>
      </c>
      <c r="G293" s="96"/>
      <c r="H293" s="96">
        <f>Data_Drop!O296</f>
        <v>8133</v>
      </c>
      <c r="I293" s="96"/>
      <c r="J293" s="96">
        <f>Data_Drop!X296</f>
        <v>16698</v>
      </c>
      <c r="K293" s="96"/>
      <c r="L293" s="96">
        <f>Data_Drop!Y296</f>
        <v>737</v>
      </c>
      <c r="M293" s="96"/>
      <c r="N293" s="96">
        <f>Data_Drop!Z296</f>
        <v>2509</v>
      </c>
      <c r="O293" s="96">
        <f>Data_Drop!AB296</f>
        <v>19944</v>
      </c>
      <c r="P293" s="96">
        <f>Data_Drop!AA296</f>
        <v>505</v>
      </c>
      <c r="Q293" s="96"/>
      <c r="R293" s="96">
        <f>Data_Drop!AC296</f>
        <v>0</v>
      </c>
      <c r="S293" s="97"/>
      <c r="T293" s="98">
        <f t="shared" si="4"/>
        <v>20449</v>
      </c>
    </row>
    <row r="294" spans="2:20" s="93" customFormat="1" ht="17.5" customHeight="1" x14ac:dyDescent="0.2">
      <c r="B294" s="94" t="str">
        <f>Data_Drop!C297</f>
        <v>Van Buren County</v>
      </c>
      <c r="C294" s="95"/>
      <c r="D294" s="96">
        <f>Data_Drop!M297</f>
        <v>8128</v>
      </c>
      <c r="E294" s="96"/>
      <c r="F294" s="96">
        <f>Data_Drop!N297</f>
        <v>5</v>
      </c>
      <c r="G294" s="96"/>
      <c r="H294" s="96">
        <f>Data_Drop!O297</f>
        <v>8133</v>
      </c>
      <c r="I294" s="96"/>
      <c r="J294" s="96">
        <f>Data_Drop!X297</f>
        <v>4727</v>
      </c>
      <c r="K294" s="96"/>
      <c r="L294" s="96">
        <f>Data_Drop!Y297</f>
        <v>176</v>
      </c>
      <c r="M294" s="96"/>
      <c r="N294" s="96">
        <f>Data_Drop!Z297</f>
        <v>706</v>
      </c>
      <c r="O294" s="96">
        <f>Data_Drop!AB297</f>
        <v>5609</v>
      </c>
      <c r="P294" s="96">
        <f>Data_Drop!AA297</f>
        <v>120</v>
      </c>
      <c r="Q294" s="96"/>
      <c r="R294" s="96">
        <f>Data_Drop!AC297</f>
        <v>0</v>
      </c>
      <c r="S294" s="97"/>
      <c r="T294" s="98">
        <f t="shared" si="4"/>
        <v>5729</v>
      </c>
    </row>
    <row r="295" spans="2:20" s="93" customFormat="1" ht="17.5" customHeight="1" x14ac:dyDescent="0.2">
      <c r="B295" s="94" t="str">
        <f>Data_Drop!C298</f>
        <v>Van Meter</v>
      </c>
      <c r="C295" s="95"/>
      <c r="D295" s="96">
        <f>Data_Drop!M298</f>
        <v>8128</v>
      </c>
      <c r="E295" s="96"/>
      <c r="F295" s="96">
        <f>Data_Drop!N298</f>
        <v>5</v>
      </c>
      <c r="G295" s="96"/>
      <c r="H295" s="96">
        <f>Data_Drop!O298</f>
        <v>8133</v>
      </c>
      <c r="I295" s="96"/>
      <c r="J295" s="96">
        <f>Data_Drop!X298</f>
        <v>4919</v>
      </c>
      <c r="K295" s="96"/>
      <c r="L295" s="96">
        <f>Data_Drop!Y298</f>
        <v>148</v>
      </c>
      <c r="M295" s="96"/>
      <c r="N295" s="96">
        <f>Data_Drop!Z298</f>
        <v>386</v>
      </c>
      <c r="O295" s="96">
        <f>Data_Drop!AB298</f>
        <v>5453</v>
      </c>
      <c r="P295" s="96">
        <f>Data_Drop!AA298</f>
        <v>115</v>
      </c>
      <c r="Q295" s="96"/>
      <c r="R295" s="96">
        <f>Data_Drop!AC298</f>
        <v>0</v>
      </c>
      <c r="S295" s="97"/>
      <c r="T295" s="98">
        <f t="shared" si="4"/>
        <v>5568</v>
      </c>
    </row>
    <row r="296" spans="2:20" s="93" customFormat="1" ht="17.5" customHeight="1" x14ac:dyDescent="0.2">
      <c r="B296" s="94" t="str">
        <f>Data_Drop!C299</f>
        <v>Villisca</v>
      </c>
      <c r="C296" s="95"/>
      <c r="D296" s="96">
        <f>Data_Drop!M299</f>
        <v>8128</v>
      </c>
      <c r="E296" s="96"/>
      <c r="F296" s="96">
        <f>Data_Drop!N299</f>
        <v>5</v>
      </c>
      <c r="G296" s="96"/>
      <c r="H296" s="96">
        <f>Data_Drop!O299</f>
        <v>8133</v>
      </c>
      <c r="I296" s="96"/>
      <c r="J296" s="96">
        <f>Data_Drop!X299</f>
        <v>1390</v>
      </c>
      <c r="K296" s="96"/>
      <c r="L296" s="96">
        <f>Data_Drop!Y299</f>
        <v>144</v>
      </c>
      <c r="M296" s="96"/>
      <c r="N296" s="96">
        <f>Data_Drop!Z299</f>
        <v>207</v>
      </c>
      <c r="O296" s="96">
        <f>Data_Drop!AB299</f>
        <v>1741</v>
      </c>
      <c r="P296" s="96">
        <f>Data_Drop!AA299</f>
        <v>18</v>
      </c>
      <c r="Q296" s="96"/>
      <c r="R296" s="96">
        <f>Data_Drop!AC299</f>
        <v>0</v>
      </c>
      <c r="S296" s="97"/>
      <c r="T296" s="98">
        <f t="shared" si="4"/>
        <v>1759</v>
      </c>
    </row>
    <row r="297" spans="2:20" s="93" customFormat="1" ht="17.5" customHeight="1" x14ac:dyDescent="0.2">
      <c r="B297" s="94" t="str">
        <f>Data_Drop!C300</f>
        <v>Vinton-Shellsburg</v>
      </c>
      <c r="C297" s="95"/>
      <c r="D297" s="96">
        <f>Data_Drop!M300</f>
        <v>8128</v>
      </c>
      <c r="E297" s="96"/>
      <c r="F297" s="96">
        <f>Data_Drop!N300</f>
        <v>5</v>
      </c>
      <c r="G297" s="96"/>
      <c r="H297" s="96">
        <f>Data_Drop!O300</f>
        <v>8133</v>
      </c>
      <c r="I297" s="96"/>
      <c r="J297" s="96">
        <f>Data_Drop!X300</f>
        <v>8003</v>
      </c>
      <c r="K297" s="96"/>
      <c r="L297" s="96">
        <f>Data_Drop!Y300</f>
        <v>129</v>
      </c>
      <c r="M297" s="96"/>
      <c r="N297" s="96">
        <f>Data_Drop!Z300</f>
        <v>1116</v>
      </c>
      <c r="O297" s="96">
        <f>Data_Drop!AB300</f>
        <v>9248</v>
      </c>
      <c r="P297" s="96">
        <f>Data_Drop!AA300</f>
        <v>173</v>
      </c>
      <c r="Q297" s="96"/>
      <c r="R297" s="96">
        <f>Data_Drop!AC300</f>
        <v>0</v>
      </c>
      <c r="S297" s="97"/>
      <c r="T297" s="98">
        <f t="shared" si="4"/>
        <v>9421</v>
      </c>
    </row>
    <row r="298" spans="2:20" s="93" customFormat="1" ht="17.5" customHeight="1" x14ac:dyDescent="0.2">
      <c r="B298" s="94" t="str">
        <f>Data_Drop!C301</f>
        <v>Waco</v>
      </c>
      <c r="C298" s="95"/>
      <c r="D298" s="96">
        <f>Data_Drop!M301</f>
        <v>8212</v>
      </c>
      <c r="E298" s="96"/>
      <c r="F298" s="96">
        <f>Data_Drop!N301</f>
        <v>0</v>
      </c>
      <c r="G298" s="96"/>
      <c r="H298" s="96">
        <f>Data_Drop!O301</f>
        <v>8212</v>
      </c>
      <c r="I298" s="96"/>
      <c r="J298" s="96">
        <f>Data_Drop!X301</f>
        <v>0</v>
      </c>
      <c r="K298" s="96"/>
      <c r="L298" s="96">
        <f>Data_Drop!Y301</f>
        <v>0</v>
      </c>
      <c r="M298" s="96"/>
      <c r="N298" s="96">
        <f>Data_Drop!Z301</f>
        <v>0</v>
      </c>
      <c r="O298" s="96">
        <f>Data_Drop!AB301</f>
        <v>0</v>
      </c>
      <c r="P298" s="96">
        <f>Data_Drop!AA301</f>
        <v>65</v>
      </c>
      <c r="Q298" s="96"/>
      <c r="R298" s="96">
        <f>Data_Drop!AC301</f>
        <v>2968</v>
      </c>
      <c r="S298" s="97"/>
      <c r="T298" s="98">
        <f t="shared" si="4"/>
        <v>3033</v>
      </c>
    </row>
    <row r="299" spans="2:20" s="93" customFormat="1" ht="17.5" customHeight="1" x14ac:dyDescent="0.2">
      <c r="B299" s="94" t="str">
        <f>Data_Drop!C302</f>
        <v>East Sac County</v>
      </c>
      <c r="C299" s="95"/>
      <c r="D299" s="96">
        <f>Data_Drop!M302</f>
        <v>8128</v>
      </c>
      <c r="E299" s="96"/>
      <c r="F299" s="96">
        <f>Data_Drop!N302</f>
        <v>5</v>
      </c>
      <c r="G299" s="96"/>
      <c r="H299" s="96">
        <f>Data_Drop!O302</f>
        <v>8133</v>
      </c>
      <c r="I299" s="96"/>
      <c r="J299" s="96">
        <f>Data_Drop!X302</f>
        <v>3936</v>
      </c>
      <c r="K299" s="96"/>
      <c r="L299" s="96">
        <f>Data_Drop!Y302</f>
        <v>170</v>
      </c>
      <c r="M299" s="96"/>
      <c r="N299" s="96">
        <f>Data_Drop!Z302</f>
        <v>404</v>
      </c>
      <c r="O299" s="96">
        <f>Data_Drop!AB302</f>
        <v>4510</v>
      </c>
      <c r="P299" s="96">
        <f>Data_Drop!AA302</f>
        <v>130</v>
      </c>
      <c r="Q299" s="96"/>
      <c r="R299" s="96">
        <f>Data_Drop!AC302</f>
        <v>0</v>
      </c>
      <c r="S299" s="97"/>
      <c r="T299" s="98">
        <f t="shared" si="4"/>
        <v>4640</v>
      </c>
    </row>
    <row r="300" spans="2:20" s="93" customFormat="1" ht="17.5" customHeight="1" x14ac:dyDescent="0.2">
      <c r="B300" s="94" t="str">
        <f>Data_Drop!C303</f>
        <v>Wapello</v>
      </c>
      <c r="C300" s="95"/>
      <c r="D300" s="96">
        <f>Data_Drop!M303</f>
        <v>8128</v>
      </c>
      <c r="E300" s="96"/>
      <c r="F300" s="96">
        <f>Data_Drop!N303</f>
        <v>5</v>
      </c>
      <c r="G300" s="96"/>
      <c r="H300" s="96">
        <f>Data_Drop!O303</f>
        <v>8133</v>
      </c>
      <c r="I300" s="96"/>
      <c r="J300" s="96">
        <f>Data_Drop!X303</f>
        <v>2532</v>
      </c>
      <c r="K300" s="96"/>
      <c r="L300" s="96">
        <f>Data_Drop!Y303</f>
        <v>176</v>
      </c>
      <c r="M300" s="96"/>
      <c r="N300" s="96">
        <f>Data_Drop!Z303</f>
        <v>418</v>
      </c>
      <c r="O300" s="96">
        <f>Data_Drop!AB303</f>
        <v>3126</v>
      </c>
      <c r="P300" s="96">
        <f>Data_Drop!AA303</f>
        <v>60</v>
      </c>
      <c r="Q300" s="96"/>
      <c r="R300" s="96">
        <f>Data_Drop!AC303</f>
        <v>0</v>
      </c>
      <c r="S300" s="97"/>
      <c r="T300" s="98">
        <f t="shared" si="4"/>
        <v>3186</v>
      </c>
    </row>
    <row r="301" spans="2:20" s="93" customFormat="1" ht="17.5" customHeight="1" x14ac:dyDescent="0.2">
      <c r="B301" s="94" t="str">
        <f>Data_Drop!C304</f>
        <v>Wapsie Valley</v>
      </c>
      <c r="C301" s="95"/>
      <c r="D301" s="96">
        <f>Data_Drop!M304</f>
        <v>8134</v>
      </c>
      <c r="E301" s="96"/>
      <c r="F301" s="96">
        <f>Data_Drop!N304</f>
        <v>0</v>
      </c>
      <c r="G301" s="96"/>
      <c r="H301" s="96">
        <f>Data_Drop!O304</f>
        <v>8134</v>
      </c>
      <c r="I301" s="96"/>
      <c r="J301" s="96">
        <f>Data_Drop!X304</f>
        <v>0</v>
      </c>
      <c r="K301" s="96"/>
      <c r="L301" s="96">
        <f>Data_Drop!Y304</f>
        <v>0</v>
      </c>
      <c r="M301" s="96"/>
      <c r="N301" s="96">
        <f>Data_Drop!Z304</f>
        <v>0</v>
      </c>
      <c r="O301" s="96">
        <f>Data_Drop!AB304</f>
        <v>0</v>
      </c>
      <c r="P301" s="96">
        <f>Data_Drop!AA304</f>
        <v>95</v>
      </c>
      <c r="Q301" s="96"/>
      <c r="R301" s="96">
        <f>Data_Drop!AC304</f>
        <v>3596</v>
      </c>
      <c r="S301" s="97"/>
      <c r="T301" s="98">
        <f t="shared" si="4"/>
        <v>3691</v>
      </c>
    </row>
    <row r="302" spans="2:20" s="93" customFormat="1" ht="17.5" customHeight="1" x14ac:dyDescent="0.2">
      <c r="B302" s="94" t="str">
        <f>Data_Drop!C305</f>
        <v>Washington</v>
      </c>
      <c r="C302" s="95"/>
      <c r="D302" s="96">
        <f>Data_Drop!M305</f>
        <v>8128</v>
      </c>
      <c r="E302" s="96"/>
      <c r="F302" s="96">
        <f>Data_Drop!N305</f>
        <v>5</v>
      </c>
      <c r="G302" s="96"/>
      <c r="H302" s="96">
        <f>Data_Drop!O305</f>
        <v>8133</v>
      </c>
      <c r="I302" s="96"/>
      <c r="J302" s="96">
        <f>Data_Drop!X305</f>
        <v>7885</v>
      </c>
      <c r="K302" s="96"/>
      <c r="L302" s="96">
        <f>Data_Drop!Y305</f>
        <v>277</v>
      </c>
      <c r="M302" s="96"/>
      <c r="N302" s="96">
        <f>Data_Drop!Z305</f>
        <v>1199</v>
      </c>
      <c r="O302" s="96">
        <f>Data_Drop!AB305</f>
        <v>9361</v>
      </c>
      <c r="P302" s="96">
        <f>Data_Drop!AA305</f>
        <v>168</v>
      </c>
      <c r="Q302" s="96"/>
      <c r="R302" s="96">
        <f>Data_Drop!AC305</f>
        <v>0</v>
      </c>
      <c r="S302" s="97"/>
      <c r="T302" s="98">
        <f t="shared" si="4"/>
        <v>9529</v>
      </c>
    </row>
    <row r="303" spans="2:20" s="93" customFormat="1" ht="17.5" customHeight="1" x14ac:dyDescent="0.2">
      <c r="B303" s="94" t="str">
        <f>Data_Drop!C306</f>
        <v>Waterloo</v>
      </c>
      <c r="C303" s="95"/>
      <c r="D303" s="96">
        <f>Data_Drop!M306</f>
        <v>8128</v>
      </c>
      <c r="E303" s="96"/>
      <c r="F303" s="96">
        <f>Data_Drop!N306</f>
        <v>5</v>
      </c>
      <c r="G303" s="96"/>
      <c r="H303" s="96">
        <f>Data_Drop!O306</f>
        <v>8133</v>
      </c>
      <c r="I303" s="96"/>
      <c r="J303" s="96">
        <f>Data_Drop!X306</f>
        <v>52621</v>
      </c>
      <c r="K303" s="96"/>
      <c r="L303" s="96">
        <f>Data_Drop!Y306</f>
        <v>1871</v>
      </c>
      <c r="M303" s="96"/>
      <c r="N303" s="96">
        <f>Data_Drop!Z306</f>
        <v>11993</v>
      </c>
      <c r="O303" s="96">
        <f>Data_Drop!AB306</f>
        <v>66485</v>
      </c>
      <c r="P303" s="96">
        <f>Data_Drop!AA306</f>
        <v>1143</v>
      </c>
      <c r="Q303" s="96"/>
      <c r="R303" s="96">
        <f>Data_Drop!AC306</f>
        <v>0</v>
      </c>
      <c r="S303" s="97"/>
      <c r="T303" s="98">
        <f t="shared" si="4"/>
        <v>67628</v>
      </c>
    </row>
    <row r="304" spans="2:20" s="93" customFormat="1" ht="17.5" customHeight="1" x14ac:dyDescent="0.2">
      <c r="B304" s="94" t="str">
        <f>Data_Drop!C307</f>
        <v>Waukee</v>
      </c>
      <c r="C304" s="95"/>
      <c r="D304" s="96">
        <f>Data_Drop!M307</f>
        <v>8128</v>
      </c>
      <c r="E304" s="96"/>
      <c r="F304" s="96">
        <f>Data_Drop!N307</f>
        <v>5</v>
      </c>
      <c r="G304" s="96"/>
      <c r="H304" s="96">
        <f>Data_Drop!O307</f>
        <v>8133</v>
      </c>
      <c r="I304" s="96"/>
      <c r="J304" s="96">
        <f>Data_Drop!X307</f>
        <v>72058</v>
      </c>
      <c r="K304" s="96"/>
      <c r="L304" s="96">
        <f>Data_Drop!Y307</f>
        <v>1933</v>
      </c>
      <c r="M304" s="96"/>
      <c r="N304" s="96">
        <f>Data_Drop!Z307</f>
        <v>8503</v>
      </c>
      <c r="O304" s="96">
        <f>Data_Drop!AB307</f>
        <v>82494</v>
      </c>
      <c r="P304" s="96">
        <f>Data_Drop!AA307</f>
        <v>743</v>
      </c>
      <c r="Q304" s="96"/>
      <c r="R304" s="96">
        <f>Data_Drop!AC307</f>
        <v>0</v>
      </c>
      <c r="S304" s="97"/>
      <c r="T304" s="98">
        <f t="shared" si="4"/>
        <v>83237</v>
      </c>
    </row>
    <row r="305" spans="2:20" s="93" customFormat="1" ht="17.5" customHeight="1" x14ac:dyDescent="0.2">
      <c r="B305" s="94" t="str">
        <f>Data_Drop!C308</f>
        <v>Waverly-Shell Rock</v>
      </c>
      <c r="C305" s="95"/>
      <c r="D305" s="96">
        <f>Data_Drop!M308</f>
        <v>8128</v>
      </c>
      <c r="E305" s="96"/>
      <c r="F305" s="96">
        <f>Data_Drop!N308</f>
        <v>5</v>
      </c>
      <c r="G305" s="96"/>
      <c r="H305" s="96">
        <f>Data_Drop!O308</f>
        <v>8133</v>
      </c>
      <c r="I305" s="96"/>
      <c r="J305" s="96">
        <f>Data_Drop!X308</f>
        <v>10275</v>
      </c>
      <c r="K305" s="96"/>
      <c r="L305" s="96">
        <f>Data_Drop!Y308</f>
        <v>191</v>
      </c>
      <c r="M305" s="96"/>
      <c r="N305" s="96">
        <f>Data_Drop!Z308</f>
        <v>1218</v>
      </c>
      <c r="O305" s="96">
        <f>Data_Drop!AB308</f>
        <v>11684</v>
      </c>
      <c r="P305" s="96">
        <f>Data_Drop!AA308</f>
        <v>238</v>
      </c>
      <c r="Q305" s="96"/>
      <c r="R305" s="96">
        <f>Data_Drop!AC308</f>
        <v>0</v>
      </c>
      <c r="S305" s="97"/>
      <c r="T305" s="98">
        <f t="shared" si="4"/>
        <v>11922</v>
      </c>
    </row>
    <row r="306" spans="2:20" s="93" customFormat="1" ht="17.5" customHeight="1" x14ac:dyDescent="0.2">
      <c r="B306" s="94" t="str">
        <f>Data_Drop!C309</f>
        <v>Wayne</v>
      </c>
      <c r="C306" s="95"/>
      <c r="D306" s="96">
        <f>Data_Drop!M309</f>
        <v>8128</v>
      </c>
      <c r="E306" s="96"/>
      <c r="F306" s="96">
        <f>Data_Drop!N309</f>
        <v>5</v>
      </c>
      <c r="G306" s="96"/>
      <c r="H306" s="96">
        <f>Data_Drop!O309</f>
        <v>8133</v>
      </c>
      <c r="I306" s="96"/>
      <c r="J306" s="96">
        <f>Data_Drop!X309</f>
        <v>2886</v>
      </c>
      <c r="K306" s="96"/>
      <c r="L306" s="96">
        <f>Data_Drop!Y309</f>
        <v>40</v>
      </c>
      <c r="M306" s="96"/>
      <c r="N306" s="96">
        <f>Data_Drop!Z309</f>
        <v>493</v>
      </c>
      <c r="O306" s="96">
        <f>Data_Drop!AB309</f>
        <v>3419</v>
      </c>
      <c r="P306" s="96">
        <f>Data_Drop!AA309</f>
        <v>108</v>
      </c>
      <c r="Q306" s="96"/>
      <c r="R306" s="96">
        <f>Data_Drop!AC309</f>
        <v>0</v>
      </c>
      <c r="S306" s="97"/>
      <c r="T306" s="98">
        <f t="shared" si="4"/>
        <v>3527</v>
      </c>
    </row>
    <row r="307" spans="2:20" s="93" customFormat="1" ht="17.5" customHeight="1" x14ac:dyDescent="0.2">
      <c r="B307" s="94" t="str">
        <f>Data_Drop!C310</f>
        <v>Webster City</v>
      </c>
      <c r="C307" s="95"/>
      <c r="D307" s="96">
        <f>Data_Drop!M310</f>
        <v>8128</v>
      </c>
      <c r="E307" s="96"/>
      <c r="F307" s="96">
        <f>Data_Drop!N310</f>
        <v>5</v>
      </c>
      <c r="G307" s="96"/>
      <c r="H307" s="96">
        <f>Data_Drop!O310</f>
        <v>8133</v>
      </c>
      <c r="I307" s="96"/>
      <c r="J307" s="96">
        <f>Data_Drop!X310</f>
        <v>8657</v>
      </c>
      <c r="K307" s="96"/>
      <c r="L307" s="96">
        <f>Data_Drop!Y310</f>
        <v>492</v>
      </c>
      <c r="M307" s="96"/>
      <c r="N307" s="96">
        <f>Data_Drop!Z310</f>
        <v>958</v>
      </c>
      <c r="O307" s="96">
        <f>Data_Drop!AB310</f>
        <v>10107</v>
      </c>
      <c r="P307" s="96">
        <f>Data_Drop!AA310</f>
        <v>268</v>
      </c>
      <c r="Q307" s="96"/>
      <c r="R307" s="96">
        <f>Data_Drop!AC310</f>
        <v>0</v>
      </c>
      <c r="S307" s="97"/>
      <c r="T307" s="98">
        <f t="shared" si="4"/>
        <v>10375</v>
      </c>
    </row>
    <row r="308" spans="2:20" s="93" customFormat="1" ht="17.5" customHeight="1" x14ac:dyDescent="0.2">
      <c r="B308" s="94" t="str">
        <f>Data_Drop!C311</f>
        <v>West Bend-Mallard</v>
      </c>
      <c r="C308" s="95"/>
      <c r="D308" s="96">
        <f>Data_Drop!M311</f>
        <v>8140</v>
      </c>
      <c r="E308" s="96"/>
      <c r="F308" s="96">
        <f>Data_Drop!N311</f>
        <v>0</v>
      </c>
      <c r="G308" s="96"/>
      <c r="H308" s="96">
        <f>Data_Drop!O311</f>
        <v>8140</v>
      </c>
      <c r="I308" s="96"/>
      <c r="J308" s="96">
        <f>Data_Drop!X311</f>
        <v>0</v>
      </c>
      <c r="K308" s="96"/>
      <c r="L308" s="96">
        <f>Data_Drop!Y311</f>
        <v>0</v>
      </c>
      <c r="M308" s="96"/>
      <c r="N308" s="96">
        <f>Data_Drop!Z311</f>
        <v>0</v>
      </c>
      <c r="O308" s="96">
        <f>Data_Drop!AB311</f>
        <v>0</v>
      </c>
      <c r="P308" s="96">
        <f>Data_Drop!AA311</f>
        <v>55</v>
      </c>
      <c r="Q308" s="96"/>
      <c r="R308" s="96">
        <f>Data_Drop!AC311</f>
        <v>1912</v>
      </c>
      <c r="S308" s="97"/>
      <c r="T308" s="98">
        <f t="shared" si="4"/>
        <v>1967</v>
      </c>
    </row>
    <row r="309" spans="2:20" s="93" customFormat="1" ht="17.5" customHeight="1" x14ac:dyDescent="0.2">
      <c r="B309" s="94" t="str">
        <f>Data_Drop!C312</f>
        <v>West Branch</v>
      </c>
      <c r="C309" s="95"/>
      <c r="D309" s="96">
        <f>Data_Drop!M312</f>
        <v>8128</v>
      </c>
      <c r="E309" s="96"/>
      <c r="F309" s="96">
        <f>Data_Drop!N312</f>
        <v>5</v>
      </c>
      <c r="G309" s="96"/>
      <c r="H309" s="96">
        <f>Data_Drop!O312</f>
        <v>8133</v>
      </c>
      <c r="I309" s="96"/>
      <c r="J309" s="96">
        <f>Data_Drop!X312</f>
        <v>4091</v>
      </c>
      <c r="K309" s="96"/>
      <c r="L309" s="96">
        <f>Data_Drop!Y312</f>
        <v>129</v>
      </c>
      <c r="M309" s="96"/>
      <c r="N309" s="96">
        <f>Data_Drop!Z312</f>
        <v>514</v>
      </c>
      <c r="O309" s="96">
        <f>Data_Drop!AB312</f>
        <v>4734</v>
      </c>
      <c r="P309" s="96">
        <f>Data_Drop!AA312</f>
        <v>105</v>
      </c>
      <c r="Q309" s="96"/>
      <c r="R309" s="96">
        <f>Data_Drop!AC312</f>
        <v>0</v>
      </c>
      <c r="S309" s="97"/>
      <c r="T309" s="98">
        <f t="shared" si="4"/>
        <v>4839</v>
      </c>
    </row>
    <row r="310" spans="2:20" s="93" customFormat="1" ht="17.5" customHeight="1" x14ac:dyDescent="0.2">
      <c r="B310" s="94" t="str">
        <f>Data_Drop!C313</f>
        <v>West Burlington</v>
      </c>
      <c r="C310" s="95"/>
      <c r="D310" s="96">
        <f>Data_Drop!M313</f>
        <v>8128</v>
      </c>
      <c r="E310" s="96"/>
      <c r="F310" s="96">
        <f>Data_Drop!N313</f>
        <v>5</v>
      </c>
      <c r="G310" s="96"/>
      <c r="H310" s="96">
        <f>Data_Drop!O313</f>
        <v>8133</v>
      </c>
      <c r="I310" s="96"/>
      <c r="J310" s="96">
        <f>Data_Drop!X313</f>
        <v>1975</v>
      </c>
      <c r="K310" s="96"/>
      <c r="L310" s="96">
        <f>Data_Drop!Y313</f>
        <v>69</v>
      </c>
      <c r="M310" s="96"/>
      <c r="N310" s="96">
        <f>Data_Drop!Z313</f>
        <v>291</v>
      </c>
      <c r="O310" s="96">
        <f>Data_Drop!AB313</f>
        <v>2335</v>
      </c>
      <c r="P310" s="96">
        <f>Data_Drop!AA313</f>
        <v>125</v>
      </c>
      <c r="Q310" s="96"/>
      <c r="R310" s="96">
        <f>Data_Drop!AC313</f>
        <v>0</v>
      </c>
      <c r="S310" s="97"/>
      <c r="T310" s="98">
        <f t="shared" si="4"/>
        <v>2460</v>
      </c>
    </row>
    <row r="311" spans="2:20" s="93" customFormat="1" ht="17.5" customHeight="1" x14ac:dyDescent="0.2">
      <c r="B311" s="94" t="str">
        <f>Data_Drop!C314</f>
        <v>West Central</v>
      </c>
      <c r="C311" s="95"/>
      <c r="D311" s="96">
        <f>Data_Drop!M314</f>
        <v>8128</v>
      </c>
      <c r="E311" s="96"/>
      <c r="F311" s="96">
        <f>Data_Drop!N314</f>
        <v>5</v>
      </c>
      <c r="G311" s="96"/>
      <c r="H311" s="96">
        <f>Data_Drop!O314</f>
        <v>8133</v>
      </c>
      <c r="I311" s="96"/>
      <c r="J311" s="96">
        <f>Data_Drop!X314</f>
        <v>1253</v>
      </c>
      <c r="K311" s="96"/>
      <c r="L311" s="96">
        <f>Data_Drop!Y314</f>
        <v>154</v>
      </c>
      <c r="M311" s="96"/>
      <c r="N311" s="96">
        <f>Data_Drop!Z314</f>
        <v>219</v>
      </c>
      <c r="O311" s="96">
        <f>Data_Drop!AB314</f>
        <v>1626</v>
      </c>
      <c r="P311" s="96">
        <f>Data_Drop!AA314</f>
        <v>45</v>
      </c>
      <c r="Q311" s="96"/>
      <c r="R311" s="96">
        <f>Data_Drop!AC314</f>
        <v>0</v>
      </c>
      <c r="S311" s="97"/>
      <c r="T311" s="98">
        <f t="shared" si="4"/>
        <v>1671</v>
      </c>
    </row>
    <row r="312" spans="2:20" s="93" customFormat="1" ht="17.5" customHeight="1" x14ac:dyDescent="0.2">
      <c r="B312" s="94" t="str">
        <f>Data_Drop!C315</f>
        <v>West Delaware Co</v>
      </c>
      <c r="C312" s="95"/>
      <c r="D312" s="96">
        <f>Data_Drop!M315</f>
        <v>8128</v>
      </c>
      <c r="E312" s="96"/>
      <c r="F312" s="96">
        <f>Data_Drop!N315</f>
        <v>5</v>
      </c>
      <c r="G312" s="96"/>
      <c r="H312" s="96">
        <f>Data_Drop!O315</f>
        <v>8133</v>
      </c>
      <c r="I312" s="96"/>
      <c r="J312" s="96">
        <f>Data_Drop!X315</f>
        <v>6397</v>
      </c>
      <c r="K312" s="96"/>
      <c r="L312" s="96">
        <f>Data_Drop!Y315</f>
        <v>164</v>
      </c>
      <c r="M312" s="96"/>
      <c r="N312" s="96">
        <f>Data_Drop!Z315</f>
        <v>881</v>
      </c>
      <c r="O312" s="96">
        <f>Data_Drop!AB315</f>
        <v>7442</v>
      </c>
      <c r="P312" s="96">
        <f>Data_Drop!AA315</f>
        <v>233</v>
      </c>
      <c r="Q312" s="96"/>
      <c r="R312" s="96">
        <f>Data_Drop!AC315</f>
        <v>0</v>
      </c>
      <c r="S312" s="97"/>
      <c r="T312" s="98">
        <f t="shared" si="4"/>
        <v>7675</v>
      </c>
    </row>
    <row r="313" spans="2:20" s="93" customFormat="1" ht="17.5" customHeight="1" x14ac:dyDescent="0.2">
      <c r="B313" s="94" t="str">
        <f>Data_Drop!C316</f>
        <v>West Des Moines</v>
      </c>
      <c r="C313" s="95"/>
      <c r="D313" s="96">
        <f>Data_Drop!M316</f>
        <v>8128</v>
      </c>
      <c r="E313" s="96"/>
      <c r="F313" s="96">
        <f>Data_Drop!N316</f>
        <v>5</v>
      </c>
      <c r="G313" s="96"/>
      <c r="H313" s="96">
        <f>Data_Drop!O316</f>
        <v>8133</v>
      </c>
      <c r="I313" s="96"/>
      <c r="J313" s="96">
        <f>Data_Drop!X316</f>
        <v>41247</v>
      </c>
      <c r="K313" s="96"/>
      <c r="L313" s="96">
        <f>Data_Drop!Y316</f>
        <v>2296</v>
      </c>
      <c r="M313" s="96"/>
      <c r="N313" s="96">
        <f>Data_Drop!Z316</f>
        <v>5733</v>
      </c>
      <c r="O313" s="96">
        <f>Data_Drop!AB316</f>
        <v>49276</v>
      </c>
      <c r="P313" s="96">
        <f>Data_Drop!AA316</f>
        <v>825</v>
      </c>
      <c r="Q313" s="96"/>
      <c r="R313" s="96">
        <f>Data_Drop!AC316</f>
        <v>0</v>
      </c>
      <c r="S313" s="97"/>
      <c r="T313" s="98">
        <f t="shared" si="4"/>
        <v>50101</v>
      </c>
    </row>
    <row r="314" spans="2:20" s="93" customFormat="1" ht="17.5" customHeight="1" x14ac:dyDescent="0.2">
      <c r="B314" s="94" t="str">
        <f>Data_Drop!C317</f>
        <v>Western Dubuque Co</v>
      </c>
      <c r="C314" s="95"/>
      <c r="D314" s="96">
        <f>Data_Drop!M317</f>
        <v>8143</v>
      </c>
      <c r="E314" s="96"/>
      <c r="F314" s="96">
        <f>Data_Drop!N317</f>
        <v>0</v>
      </c>
      <c r="G314" s="96"/>
      <c r="H314" s="96">
        <f>Data_Drop!O317</f>
        <v>8143</v>
      </c>
      <c r="I314" s="96"/>
      <c r="J314" s="96">
        <f>Data_Drop!X317</f>
        <v>0</v>
      </c>
      <c r="K314" s="96"/>
      <c r="L314" s="96">
        <f>Data_Drop!Y317</f>
        <v>0</v>
      </c>
      <c r="M314" s="96"/>
      <c r="N314" s="96">
        <f>Data_Drop!Z317</f>
        <v>0</v>
      </c>
      <c r="O314" s="96">
        <f>Data_Drop!AB317</f>
        <v>0</v>
      </c>
      <c r="P314" s="96">
        <f>Data_Drop!AA317</f>
        <v>725</v>
      </c>
      <c r="Q314" s="96"/>
      <c r="R314" s="96">
        <f>Data_Drop!AC317</f>
        <v>17798</v>
      </c>
      <c r="S314" s="97"/>
      <c r="T314" s="98">
        <f t="shared" si="4"/>
        <v>18523</v>
      </c>
    </row>
    <row r="315" spans="2:20" s="93" customFormat="1" ht="17.5" customHeight="1" x14ac:dyDescent="0.2">
      <c r="B315" s="94" t="str">
        <f>Data_Drop!C318</f>
        <v>West Harrison</v>
      </c>
      <c r="C315" s="95"/>
      <c r="D315" s="96">
        <f>Data_Drop!M318</f>
        <v>8258</v>
      </c>
      <c r="E315" s="96"/>
      <c r="F315" s="96">
        <f>Data_Drop!N318</f>
        <v>0</v>
      </c>
      <c r="G315" s="96"/>
      <c r="H315" s="96">
        <f>Data_Drop!O318</f>
        <v>8258</v>
      </c>
      <c r="I315" s="96"/>
      <c r="J315" s="96">
        <f>Data_Drop!X318</f>
        <v>0</v>
      </c>
      <c r="K315" s="96"/>
      <c r="L315" s="96">
        <f>Data_Drop!Y318</f>
        <v>0</v>
      </c>
      <c r="M315" s="96"/>
      <c r="N315" s="96">
        <f>Data_Drop!Z318</f>
        <v>0</v>
      </c>
      <c r="O315" s="96">
        <f>Data_Drop!AB318</f>
        <v>0</v>
      </c>
      <c r="P315" s="96">
        <f>Data_Drop!AA318</f>
        <v>43</v>
      </c>
      <c r="Q315" s="96"/>
      <c r="R315" s="96">
        <f>Data_Drop!AC318</f>
        <v>2148</v>
      </c>
      <c r="S315" s="97"/>
      <c r="T315" s="98">
        <f t="shared" si="4"/>
        <v>2191</v>
      </c>
    </row>
    <row r="316" spans="2:20" s="93" customFormat="1" ht="17.5" customHeight="1" x14ac:dyDescent="0.2">
      <c r="B316" s="94" t="str">
        <f>Data_Drop!C319</f>
        <v>West Liberty</v>
      </c>
      <c r="C316" s="95"/>
      <c r="D316" s="96">
        <f>Data_Drop!M319</f>
        <v>8128</v>
      </c>
      <c r="E316" s="96"/>
      <c r="F316" s="96">
        <f>Data_Drop!N319</f>
        <v>5</v>
      </c>
      <c r="G316" s="96"/>
      <c r="H316" s="96">
        <f>Data_Drop!O319</f>
        <v>8133</v>
      </c>
      <c r="I316" s="96"/>
      <c r="J316" s="96">
        <f>Data_Drop!X319</f>
        <v>6186</v>
      </c>
      <c r="K316" s="96"/>
      <c r="L316" s="96">
        <f>Data_Drop!Y319</f>
        <v>301</v>
      </c>
      <c r="M316" s="96"/>
      <c r="N316" s="96">
        <f>Data_Drop!Z319</f>
        <v>818</v>
      </c>
      <c r="O316" s="96">
        <f>Data_Drop!AB319</f>
        <v>7305</v>
      </c>
      <c r="P316" s="96">
        <f>Data_Drop!AA319</f>
        <v>145</v>
      </c>
      <c r="Q316" s="96"/>
      <c r="R316" s="96">
        <f>Data_Drop!AC319</f>
        <v>0</v>
      </c>
      <c r="S316" s="97"/>
      <c r="T316" s="98">
        <f t="shared" si="4"/>
        <v>7450</v>
      </c>
    </row>
    <row r="317" spans="2:20" s="93" customFormat="1" ht="17.5" customHeight="1" x14ac:dyDescent="0.2">
      <c r="B317" s="94" t="str">
        <f>Data_Drop!C320</f>
        <v>West Lyon</v>
      </c>
      <c r="C317" s="95"/>
      <c r="D317" s="96">
        <f>Data_Drop!M320</f>
        <v>8128</v>
      </c>
      <c r="E317" s="96"/>
      <c r="F317" s="96">
        <f>Data_Drop!N320</f>
        <v>5</v>
      </c>
      <c r="G317" s="96"/>
      <c r="H317" s="96">
        <f>Data_Drop!O320</f>
        <v>8133</v>
      </c>
      <c r="I317" s="96"/>
      <c r="J317" s="96">
        <f>Data_Drop!X320</f>
        <v>4581</v>
      </c>
      <c r="K317" s="96"/>
      <c r="L317" s="96">
        <f>Data_Drop!Y320</f>
        <v>103</v>
      </c>
      <c r="M317" s="96"/>
      <c r="N317" s="96">
        <f>Data_Drop!Z320</f>
        <v>432</v>
      </c>
      <c r="O317" s="96">
        <f>Data_Drop!AB320</f>
        <v>5116</v>
      </c>
      <c r="P317" s="96">
        <f>Data_Drop!AA320</f>
        <v>123</v>
      </c>
      <c r="Q317" s="96"/>
      <c r="R317" s="96">
        <f>Data_Drop!AC320</f>
        <v>0</v>
      </c>
      <c r="S317" s="97"/>
      <c r="T317" s="98">
        <f t="shared" si="4"/>
        <v>5239</v>
      </c>
    </row>
    <row r="318" spans="2:20" s="93" customFormat="1" ht="17.5" customHeight="1" x14ac:dyDescent="0.2">
      <c r="B318" s="94" t="str">
        <f>Data_Drop!C321</f>
        <v>West Marshall</v>
      </c>
      <c r="C318" s="95"/>
      <c r="D318" s="96">
        <f>Data_Drop!M321</f>
        <v>8128</v>
      </c>
      <c r="E318" s="96"/>
      <c r="F318" s="96">
        <f>Data_Drop!N321</f>
        <v>5</v>
      </c>
      <c r="G318" s="96"/>
      <c r="H318" s="96">
        <f>Data_Drop!O321</f>
        <v>8133</v>
      </c>
      <c r="I318" s="96"/>
      <c r="J318" s="96">
        <f>Data_Drop!X321</f>
        <v>3535</v>
      </c>
      <c r="K318" s="96"/>
      <c r="L318" s="96">
        <f>Data_Drop!Y321</f>
        <v>84</v>
      </c>
      <c r="M318" s="96"/>
      <c r="N318" s="96">
        <f>Data_Drop!Z321</f>
        <v>343</v>
      </c>
      <c r="O318" s="96">
        <f>Data_Drop!AB321</f>
        <v>3962</v>
      </c>
      <c r="P318" s="96">
        <f>Data_Drop!AA321</f>
        <v>105</v>
      </c>
      <c r="Q318" s="96"/>
      <c r="R318" s="96">
        <f>Data_Drop!AC321</f>
        <v>0</v>
      </c>
      <c r="S318" s="97"/>
      <c r="T318" s="98">
        <f t="shared" si="4"/>
        <v>4067</v>
      </c>
    </row>
    <row r="319" spans="2:20" s="93" customFormat="1" ht="17.5" customHeight="1" x14ac:dyDescent="0.2">
      <c r="B319" s="94" t="str">
        <f>Data_Drop!C322</f>
        <v>West Monona</v>
      </c>
      <c r="C319" s="95"/>
      <c r="D319" s="96">
        <f>Data_Drop!M322</f>
        <v>8128</v>
      </c>
      <c r="E319" s="96"/>
      <c r="F319" s="96">
        <f>Data_Drop!N322</f>
        <v>5</v>
      </c>
      <c r="G319" s="96"/>
      <c r="H319" s="96">
        <f>Data_Drop!O322</f>
        <v>8133</v>
      </c>
      <c r="I319" s="96"/>
      <c r="J319" s="96">
        <f>Data_Drop!X322</f>
        <v>2831</v>
      </c>
      <c r="K319" s="96"/>
      <c r="L319" s="96">
        <f>Data_Drop!Y322</f>
        <v>161</v>
      </c>
      <c r="M319" s="96"/>
      <c r="N319" s="96">
        <f>Data_Drop!Z322</f>
        <v>497</v>
      </c>
      <c r="O319" s="96">
        <f>Data_Drop!AB322</f>
        <v>3489</v>
      </c>
      <c r="P319" s="96">
        <f>Data_Drop!AA322</f>
        <v>68</v>
      </c>
      <c r="Q319" s="96"/>
      <c r="R319" s="96">
        <f>Data_Drop!AC322</f>
        <v>0</v>
      </c>
      <c r="S319" s="97"/>
      <c r="T319" s="98">
        <f t="shared" si="4"/>
        <v>3557</v>
      </c>
    </row>
    <row r="320" spans="2:20" s="93" customFormat="1" ht="17.5" customHeight="1" x14ac:dyDescent="0.2">
      <c r="B320" s="94" t="str">
        <f>Data_Drop!C323</f>
        <v>West Sioux</v>
      </c>
      <c r="C320" s="95"/>
      <c r="D320" s="96">
        <f>Data_Drop!M323</f>
        <v>8128</v>
      </c>
      <c r="E320" s="96"/>
      <c r="F320" s="96">
        <f>Data_Drop!N323</f>
        <v>5</v>
      </c>
      <c r="G320" s="96"/>
      <c r="H320" s="96">
        <f>Data_Drop!O323</f>
        <v>8133</v>
      </c>
      <c r="I320" s="96"/>
      <c r="J320" s="96">
        <f>Data_Drop!X323</f>
        <v>3573</v>
      </c>
      <c r="K320" s="96"/>
      <c r="L320" s="96">
        <f>Data_Drop!Y323</f>
        <v>257</v>
      </c>
      <c r="M320" s="96"/>
      <c r="N320" s="96">
        <f>Data_Drop!Z323</f>
        <v>655</v>
      </c>
      <c r="O320" s="96">
        <f>Data_Drop!AB323</f>
        <v>4485</v>
      </c>
      <c r="P320" s="96">
        <f>Data_Drop!AA323</f>
        <v>75</v>
      </c>
      <c r="Q320" s="96"/>
      <c r="R320" s="96">
        <f>Data_Drop!AC323</f>
        <v>0</v>
      </c>
      <c r="S320" s="97"/>
      <c r="T320" s="98">
        <f t="shared" si="4"/>
        <v>4560</v>
      </c>
    </row>
    <row r="321" spans="2:20" s="93" customFormat="1" ht="17.5" customHeight="1" x14ac:dyDescent="0.2">
      <c r="B321" s="94" t="str">
        <f>Data_Drop!C324</f>
        <v>Westwood</v>
      </c>
      <c r="C321" s="95"/>
      <c r="D321" s="96">
        <f>Data_Drop!M324</f>
        <v>8128</v>
      </c>
      <c r="E321" s="96"/>
      <c r="F321" s="96">
        <f>Data_Drop!N324</f>
        <v>5</v>
      </c>
      <c r="G321" s="96"/>
      <c r="H321" s="96">
        <f>Data_Drop!O324</f>
        <v>8133</v>
      </c>
      <c r="I321" s="96"/>
      <c r="J321" s="96">
        <f>Data_Drop!X324</f>
        <v>2448</v>
      </c>
      <c r="K321" s="96"/>
      <c r="L321" s="96">
        <f>Data_Drop!Y324</f>
        <v>55</v>
      </c>
      <c r="M321" s="96"/>
      <c r="N321" s="96">
        <f>Data_Drop!Z324</f>
        <v>369</v>
      </c>
      <c r="O321" s="96">
        <f>Data_Drop!AB324</f>
        <v>2872</v>
      </c>
      <c r="P321" s="96">
        <f>Data_Drop!AA324</f>
        <v>78</v>
      </c>
      <c r="Q321" s="96"/>
      <c r="R321" s="96">
        <f>Data_Drop!AC324</f>
        <v>0</v>
      </c>
      <c r="S321" s="97"/>
      <c r="T321" s="98">
        <f t="shared" si="4"/>
        <v>2950</v>
      </c>
    </row>
    <row r="322" spans="2:20" s="93" customFormat="1" ht="17.5" customHeight="1" x14ac:dyDescent="0.2">
      <c r="B322" s="94" t="str">
        <f>Data_Drop!C325</f>
        <v>Whiting</v>
      </c>
      <c r="C322" s="95"/>
      <c r="D322" s="96">
        <f>Data_Drop!M325</f>
        <v>8128</v>
      </c>
      <c r="E322" s="96"/>
      <c r="F322" s="96">
        <f>Data_Drop!N325</f>
        <v>5</v>
      </c>
      <c r="G322" s="96"/>
      <c r="H322" s="96">
        <f>Data_Drop!O325</f>
        <v>8133</v>
      </c>
      <c r="I322" s="96"/>
      <c r="J322" s="96">
        <f>Data_Drop!X325</f>
        <v>787</v>
      </c>
      <c r="K322" s="96"/>
      <c r="L322" s="96">
        <f>Data_Drop!Y325</f>
        <v>115</v>
      </c>
      <c r="M322" s="96"/>
      <c r="N322" s="96">
        <f>Data_Drop!Z325</f>
        <v>87</v>
      </c>
      <c r="O322" s="96">
        <f>Data_Drop!AB325</f>
        <v>989</v>
      </c>
      <c r="P322" s="96">
        <f>Data_Drop!AA325</f>
        <v>18</v>
      </c>
      <c r="Q322" s="96"/>
      <c r="R322" s="96">
        <f>Data_Drop!AC325</f>
        <v>0</v>
      </c>
      <c r="S322" s="97"/>
      <c r="T322" s="98">
        <f t="shared" si="4"/>
        <v>1007</v>
      </c>
    </row>
    <row r="323" spans="2:20" s="93" customFormat="1" ht="17.5" customHeight="1" x14ac:dyDescent="0.2">
      <c r="B323" s="94" t="str">
        <f>Data_Drop!C326</f>
        <v>Williamsburg</v>
      </c>
      <c r="C323" s="95"/>
      <c r="D323" s="96">
        <f>Data_Drop!M326</f>
        <v>8128</v>
      </c>
      <c r="E323" s="96"/>
      <c r="F323" s="96">
        <f>Data_Drop!N326</f>
        <v>5</v>
      </c>
      <c r="G323" s="96"/>
      <c r="H323" s="96">
        <f>Data_Drop!O326</f>
        <v>8133</v>
      </c>
      <c r="I323" s="96"/>
      <c r="J323" s="96">
        <f>Data_Drop!X326</f>
        <v>5509</v>
      </c>
      <c r="K323" s="96"/>
      <c r="L323" s="96">
        <f>Data_Drop!Y326</f>
        <v>101</v>
      </c>
      <c r="M323" s="96"/>
      <c r="N323" s="96">
        <f>Data_Drop!Z326</f>
        <v>547</v>
      </c>
      <c r="O323" s="96">
        <f>Data_Drop!AB326</f>
        <v>6157</v>
      </c>
      <c r="P323" s="96">
        <f>Data_Drop!AA326</f>
        <v>130</v>
      </c>
      <c r="Q323" s="96"/>
      <c r="R323" s="96">
        <f>Data_Drop!AC326</f>
        <v>0</v>
      </c>
      <c r="S323" s="97"/>
      <c r="T323" s="98">
        <f t="shared" si="4"/>
        <v>6287</v>
      </c>
    </row>
    <row r="324" spans="2:20" s="93" customFormat="1" ht="17.5" customHeight="1" x14ac:dyDescent="0.2">
      <c r="B324" s="94" t="str">
        <f>Data_Drop!C327</f>
        <v>Wilton</v>
      </c>
      <c r="C324" s="95"/>
      <c r="D324" s="96">
        <f>Data_Drop!M327</f>
        <v>8128</v>
      </c>
      <c r="E324" s="96"/>
      <c r="F324" s="96">
        <f>Data_Drop!N327</f>
        <v>5</v>
      </c>
      <c r="G324" s="96"/>
      <c r="H324" s="96">
        <f>Data_Drop!O327</f>
        <v>8133</v>
      </c>
      <c r="I324" s="96"/>
      <c r="J324" s="96">
        <f>Data_Drop!X327</f>
        <v>3871</v>
      </c>
      <c r="K324" s="96"/>
      <c r="L324" s="96">
        <f>Data_Drop!Y327</f>
        <v>192</v>
      </c>
      <c r="M324" s="96"/>
      <c r="N324" s="96">
        <f>Data_Drop!Z327</f>
        <v>349</v>
      </c>
      <c r="O324" s="96">
        <f>Data_Drop!AB327</f>
        <v>4412</v>
      </c>
      <c r="P324" s="96">
        <f>Data_Drop!AA327</f>
        <v>93</v>
      </c>
      <c r="Q324" s="96"/>
      <c r="R324" s="96">
        <f>Data_Drop!AC327</f>
        <v>0</v>
      </c>
      <c r="S324" s="97"/>
      <c r="T324" s="98">
        <f t="shared" si="4"/>
        <v>4505</v>
      </c>
    </row>
    <row r="325" spans="2:20" s="93" customFormat="1" ht="17.5" customHeight="1" x14ac:dyDescent="0.2">
      <c r="B325" s="94" t="str">
        <f>Data_Drop!C328</f>
        <v>Winfield-Mt Union</v>
      </c>
      <c r="C325" s="95"/>
      <c r="D325" s="96">
        <f>Data_Drop!M328</f>
        <v>8128</v>
      </c>
      <c r="E325" s="96"/>
      <c r="F325" s="96">
        <f>Data_Drop!N328</f>
        <v>5</v>
      </c>
      <c r="G325" s="96"/>
      <c r="H325" s="96">
        <f>Data_Drop!O328</f>
        <v>8133</v>
      </c>
      <c r="I325" s="96"/>
      <c r="J325" s="96">
        <f>Data_Drop!X328</f>
        <v>1526</v>
      </c>
      <c r="K325" s="96"/>
      <c r="L325" s="96">
        <f>Data_Drop!Y328</f>
        <v>151</v>
      </c>
      <c r="M325" s="96"/>
      <c r="N325" s="96">
        <f>Data_Drop!Z328</f>
        <v>188</v>
      </c>
      <c r="O325" s="96">
        <f>Data_Drop!AB328</f>
        <v>1865</v>
      </c>
      <c r="P325" s="96">
        <f>Data_Drop!AA328</f>
        <v>38</v>
      </c>
      <c r="Q325" s="96"/>
      <c r="R325" s="96">
        <f>Data_Drop!AC328</f>
        <v>0</v>
      </c>
      <c r="S325" s="97"/>
      <c r="T325" s="98">
        <f t="shared" si="4"/>
        <v>1903</v>
      </c>
    </row>
    <row r="326" spans="2:20" s="93" customFormat="1" ht="17.5" customHeight="1" x14ac:dyDescent="0.2">
      <c r="B326" s="94" t="str">
        <f>Data_Drop!C329</f>
        <v>Winterset</v>
      </c>
      <c r="C326" s="95"/>
      <c r="D326" s="96">
        <f>Data_Drop!M329</f>
        <v>8128</v>
      </c>
      <c r="E326" s="96"/>
      <c r="F326" s="96">
        <f>Data_Drop!N329</f>
        <v>5</v>
      </c>
      <c r="G326" s="96"/>
      <c r="H326" s="96">
        <f>Data_Drop!O329</f>
        <v>8133</v>
      </c>
      <c r="I326" s="96"/>
      <c r="J326" s="96">
        <f>Data_Drop!X329</f>
        <v>8153</v>
      </c>
      <c r="K326" s="96"/>
      <c r="L326" s="96">
        <f>Data_Drop!Y329</f>
        <v>249</v>
      </c>
      <c r="M326" s="96"/>
      <c r="N326" s="96">
        <f>Data_Drop!Z329</f>
        <v>1182</v>
      </c>
      <c r="O326" s="96">
        <f>Data_Drop!AB329</f>
        <v>9584</v>
      </c>
      <c r="P326" s="96">
        <f>Data_Drop!AA329</f>
        <v>248</v>
      </c>
      <c r="Q326" s="96"/>
      <c r="R326" s="96">
        <f>Data_Drop!AC329</f>
        <v>0</v>
      </c>
      <c r="S326" s="97"/>
      <c r="T326" s="98">
        <f t="shared" ref="T326:T328" si="5">R326+P326+O326</f>
        <v>9832</v>
      </c>
    </row>
    <row r="327" spans="2:20" s="93" customFormat="1" ht="17.5" customHeight="1" x14ac:dyDescent="0.2">
      <c r="B327" s="94" t="str">
        <f>Data_Drop!C330</f>
        <v>Woodbine</v>
      </c>
      <c r="C327" s="95"/>
      <c r="D327" s="96">
        <f>Data_Drop!M330</f>
        <v>8128</v>
      </c>
      <c r="E327" s="96"/>
      <c r="F327" s="96">
        <f>Data_Drop!N330</f>
        <v>5</v>
      </c>
      <c r="G327" s="96"/>
      <c r="H327" s="96">
        <f>Data_Drop!O330</f>
        <v>8133</v>
      </c>
      <c r="I327" s="96"/>
      <c r="J327" s="96">
        <f>Data_Drop!X330</f>
        <v>2663</v>
      </c>
      <c r="K327" s="96"/>
      <c r="L327" s="96">
        <f>Data_Drop!Y330</f>
        <v>146</v>
      </c>
      <c r="M327" s="96"/>
      <c r="N327" s="96">
        <f>Data_Drop!Z330</f>
        <v>317</v>
      </c>
      <c r="O327" s="96">
        <f>Data_Drop!AB330</f>
        <v>3126</v>
      </c>
      <c r="P327" s="96">
        <f>Data_Drop!AA330</f>
        <v>95</v>
      </c>
      <c r="Q327" s="96"/>
      <c r="R327" s="96">
        <f>Data_Drop!AC330</f>
        <v>0</v>
      </c>
      <c r="S327" s="97"/>
      <c r="T327" s="98">
        <f t="shared" si="5"/>
        <v>3221</v>
      </c>
    </row>
    <row r="328" spans="2:20" s="93" customFormat="1" ht="17.5" customHeight="1" x14ac:dyDescent="0.2">
      <c r="B328" s="94" t="str">
        <f>Data_Drop!C331</f>
        <v>Woodbury Central</v>
      </c>
      <c r="C328" s="95"/>
      <c r="D328" s="96">
        <f>Data_Drop!M331</f>
        <v>8128</v>
      </c>
      <c r="E328" s="96"/>
      <c r="F328" s="96">
        <f>Data_Drop!N331</f>
        <v>5</v>
      </c>
      <c r="G328" s="96"/>
      <c r="H328" s="96">
        <f>Data_Drop!O331</f>
        <v>8133</v>
      </c>
      <c r="I328" s="96"/>
      <c r="J328" s="96">
        <f>Data_Drop!X331</f>
        <v>2588</v>
      </c>
      <c r="K328" s="96"/>
      <c r="L328" s="96">
        <f>Data_Drop!Y331</f>
        <v>163</v>
      </c>
      <c r="M328" s="96"/>
      <c r="N328" s="96">
        <f>Data_Drop!Z331</f>
        <v>431</v>
      </c>
      <c r="O328" s="96">
        <f>Data_Drop!AB331</f>
        <v>3182</v>
      </c>
      <c r="P328" s="96">
        <f>Data_Drop!AA331</f>
        <v>75</v>
      </c>
      <c r="Q328" s="96"/>
      <c r="R328" s="96">
        <f>Data_Drop!AC331</f>
        <v>0</v>
      </c>
      <c r="S328" s="97"/>
      <c r="T328" s="98">
        <f t="shared" si="5"/>
        <v>3257</v>
      </c>
    </row>
    <row r="329" spans="2:20" s="93" customFormat="1" ht="17.5" customHeight="1" thickBot="1" x14ac:dyDescent="0.25">
      <c r="B329" s="99" t="str">
        <f>Data_Drop!C332</f>
        <v>Woodward-Granger</v>
      </c>
      <c r="C329" s="100"/>
      <c r="D329" s="101">
        <f>Data_Drop!M332</f>
        <v>8180</v>
      </c>
      <c r="E329" s="101"/>
      <c r="F329" s="101">
        <f>Data_Drop!N332</f>
        <v>0</v>
      </c>
      <c r="G329" s="101"/>
      <c r="H329" s="101">
        <f>Data_Drop!O332</f>
        <v>8180</v>
      </c>
      <c r="I329" s="101"/>
      <c r="J329" s="101">
        <f>Data_Drop!X332</f>
        <v>0</v>
      </c>
      <c r="K329" s="101"/>
      <c r="L329" s="101">
        <f>Data_Drop!Y332</f>
        <v>0</v>
      </c>
      <c r="M329" s="101"/>
      <c r="N329" s="101">
        <f>Data_Drop!Z332</f>
        <v>0</v>
      </c>
      <c r="O329" s="101">
        <f>Data_Drop!AB332</f>
        <v>0</v>
      </c>
      <c r="P329" s="101">
        <f>Data_Drop!AA332</f>
        <v>185</v>
      </c>
      <c r="Q329" s="101"/>
      <c r="R329" s="101">
        <f>Data_Drop!AC332</f>
        <v>6230</v>
      </c>
      <c r="S329" s="102"/>
      <c r="T329" s="103">
        <f>R329+P329+O329</f>
        <v>6415</v>
      </c>
    </row>
    <row r="330" spans="2:20" ht="11" customHeight="1" thickTop="1" x14ac:dyDescent="0.15">
      <c r="D330" s="81"/>
      <c r="E330" s="81"/>
      <c r="F330" s="81"/>
      <c r="G330" s="81"/>
      <c r="H330" s="81"/>
      <c r="I330" s="81"/>
      <c r="J330" s="81"/>
      <c r="K330" s="81"/>
      <c r="L330" s="81"/>
      <c r="M330" s="81"/>
      <c r="N330" s="81"/>
      <c r="O330" s="81"/>
      <c r="P330" s="81"/>
      <c r="Q330" s="81"/>
      <c r="R330" s="81"/>
    </row>
    <row r="331" spans="2:20" s="84" customFormat="1" x14ac:dyDescent="0.15">
      <c r="B331" s="77" t="s">
        <v>301</v>
      </c>
      <c r="C331" s="82"/>
      <c r="D331" s="83"/>
      <c r="E331" s="83"/>
      <c r="F331" s="83"/>
      <c r="G331" s="83"/>
      <c r="H331" s="83"/>
      <c r="I331" s="83"/>
      <c r="J331" s="83">
        <f>SUM(J5:J329)</f>
        <v>1806299</v>
      </c>
      <c r="K331" s="83"/>
      <c r="L331" s="83">
        <f>SUM(L5:L329)</f>
        <v>66468</v>
      </c>
      <c r="M331" s="83"/>
      <c r="N331" s="83">
        <f>SUM(N5:N329)</f>
        <v>257477</v>
      </c>
      <c r="O331" s="83">
        <f>SUM(O5:O329)</f>
        <v>2130244</v>
      </c>
      <c r="P331" s="83">
        <f>SUM(P5:P329)</f>
        <v>56878</v>
      </c>
      <c r="Q331" s="83"/>
      <c r="R331" s="83">
        <f>SUM(R5:R329)</f>
        <v>676881</v>
      </c>
      <c r="T331" s="83">
        <f>SUM(T5:T329)</f>
        <v>2864003</v>
      </c>
    </row>
    <row r="333" spans="2:20" x14ac:dyDescent="0.15">
      <c r="B333" s="85" t="s">
        <v>302</v>
      </c>
      <c r="N333" s="58" t="s">
        <v>303</v>
      </c>
      <c r="O333" s="74">
        <f>COUNTIF(O5:O329,"&gt;0")</f>
        <v>236</v>
      </c>
      <c r="P333" s="74">
        <f>COUNTIF(P5:P329,"&gt;0")</f>
        <v>323</v>
      </c>
      <c r="R333" s="74">
        <f>COUNTIF(R5:R329,"&gt;0")</f>
        <v>95</v>
      </c>
      <c r="T333" s="74">
        <f>COUNTIF(T5:T329,"&gt;0")</f>
        <v>325</v>
      </c>
    </row>
    <row r="334" spans="2:20" x14ac:dyDescent="0.15">
      <c r="B334" s="85" t="s">
        <v>413</v>
      </c>
    </row>
    <row r="335" spans="2:20" x14ac:dyDescent="0.15">
      <c r="B335" s="85" t="s">
        <v>307</v>
      </c>
    </row>
    <row r="336" spans="2:20" x14ac:dyDescent="0.15">
      <c r="B336" s="85" t="s">
        <v>398</v>
      </c>
    </row>
    <row r="337" spans="2:20" x14ac:dyDescent="0.15">
      <c r="B337" s="85" t="str">
        <f>Impact_Totals!D36</f>
        <v>Estimates based on preliminary enrollments and weightings and may be subject to change.</v>
      </c>
    </row>
    <row r="338" spans="2:20" ht="8" customHeight="1" x14ac:dyDescent="0.15">
      <c r="B338" s="85"/>
    </row>
    <row r="339" spans="2:20" x14ac:dyDescent="0.15">
      <c r="B339" s="85" t="str">
        <f>Impact_Totals!D38</f>
        <v>Sources:</v>
      </c>
    </row>
    <row r="340" spans="2:20" x14ac:dyDescent="0.15">
      <c r="B340" s="85" t="str">
        <f>Impact_Totals!D39</f>
        <v>Iowa Department of Education, Certified Enrollment file</v>
      </c>
    </row>
    <row r="341" spans="2:20" x14ac:dyDescent="0.15">
      <c r="B341" s="85" t="str">
        <f>Impact_Totals!D40</f>
        <v>Iowa Department of Management, School Aid file</v>
      </c>
      <c r="T341" s="86">
        <f>Impact_Totals!D43</f>
        <v>46055</v>
      </c>
    </row>
    <row r="342" spans="2:20" x14ac:dyDescent="0.15">
      <c r="B342" s="85" t="str">
        <f>Impact_Totals!D41</f>
        <v>IASB analysis and calculations</v>
      </c>
    </row>
    <row r="343" spans="2:20" x14ac:dyDescent="0.15">
      <c r="B343" s="85"/>
    </row>
  </sheetData>
  <mergeCells count="3">
    <mergeCell ref="D3:H3"/>
    <mergeCell ref="J3:P3"/>
    <mergeCell ref="B1:T1"/>
  </mergeCells>
  <conditionalFormatting sqref="B5:T329">
    <cfRule type="expression" dxfId="0" priority="1">
      <formula>MOD(ROW(),2)=0</formula>
    </cfRule>
  </conditionalFormatting>
  <pageMargins left="0.17" right="0.19" top="0.42" bottom="0.65" header="0.3" footer="0.17"/>
  <pageSetup scale="75" fitToHeight="0" orientation="landscape" r:id="rId1"/>
  <headerFooter>
    <oddFooter>&amp;LIASB:  &amp;F  &amp;A&amp;C&amp;P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BZ337"/>
  <sheetViews>
    <sheetView topLeftCell="Q303" workbookViewId="0">
      <selection activeCell="AJ333" sqref="AJ333"/>
    </sheetView>
  </sheetViews>
  <sheetFormatPr baseColWidth="10" defaultColWidth="8.83203125" defaultRowHeight="15" x14ac:dyDescent="0.2"/>
  <cols>
    <col min="1" max="2" width="9" bestFit="1" customWidth="1"/>
    <col min="3" max="3" width="35.5" bestFit="1" customWidth="1"/>
    <col min="4" max="9" width="9" bestFit="1" customWidth="1"/>
    <col min="10" max="10" width="10.1640625" bestFit="1" customWidth="1"/>
    <col min="11" max="11" width="10" bestFit="1" customWidth="1"/>
    <col min="12" max="12" width="10" customWidth="1"/>
    <col min="13" max="13" width="12.5" bestFit="1" customWidth="1"/>
    <col min="14" max="14" width="11.5" bestFit="1" customWidth="1"/>
    <col min="15" max="15" width="10.5" bestFit="1" customWidth="1"/>
    <col min="16" max="16" width="10.1640625" bestFit="1" customWidth="1"/>
    <col min="17" max="17" width="10.6640625" customWidth="1"/>
    <col min="18" max="18" width="11.5" customWidth="1"/>
    <col min="19" max="19" width="10.1640625" bestFit="1" customWidth="1"/>
    <col min="21" max="30" width="8.83203125" style="12" customWidth="1"/>
    <col min="33" max="33" width="1.5" customWidth="1"/>
    <col min="34" max="34" width="13.33203125" bestFit="1" customWidth="1"/>
    <col min="42" max="62" width="0" hidden="1" customWidth="1"/>
  </cols>
  <sheetData>
    <row r="1" spans="1:78" ht="16" thickBot="1" x14ac:dyDescent="0.25">
      <c r="A1" s="7" t="s">
        <v>353</v>
      </c>
      <c r="B1" s="8"/>
      <c r="C1" s="8"/>
      <c r="D1" s="8"/>
      <c r="E1" s="8"/>
      <c r="F1" s="8"/>
      <c r="G1" s="8"/>
      <c r="H1" s="8"/>
      <c r="I1" s="8"/>
      <c r="J1" s="9"/>
      <c r="M1" s="7" t="s">
        <v>354</v>
      </c>
      <c r="N1" s="8"/>
      <c r="O1" s="19" t="s">
        <v>356</v>
      </c>
      <c r="P1" s="20">
        <f>Impact_Totals!J6</f>
        <v>1.7500000000000002E-2</v>
      </c>
      <c r="Q1" s="21"/>
      <c r="R1" s="22" t="s">
        <v>362</v>
      </c>
      <c r="S1" s="23">
        <f>Impact_Totals!J8</f>
        <v>5</v>
      </c>
      <c r="T1" s="9"/>
    </row>
    <row r="2" spans="1:78" x14ac:dyDescent="0.2">
      <c r="A2" s="5"/>
      <c r="J2" s="6"/>
      <c r="M2" s="5"/>
      <c r="O2" t="s">
        <v>357</v>
      </c>
      <c r="P2" s="2">
        <f>E8</f>
        <v>7988</v>
      </c>
      <c r="T2" s="6"/>
    </row>
    <row r="3" spans="1:78" x14ac:dyDescent="0.2">
      <c r="A3" s="5"/>
      <c r="J3" s="6"/>
      <c r="M3" s="5"/>
      <c r="O3" t="s">
        <v>358</v>
      </c>
      <c r="P3">
        <f>ROUND(P2*P1,0)</f>
        <v>140</v>
      </c>
      <c r="R3" s="3" t="s">
        <v>363</v>
      </c>
      <c r="S3" s="15">
        <f>S1+P4</f>
        <v>8133</v>
      </c>
      <c r="T3" s="6"/>
    </row>
    <row r="4" spans="1:78" x14ac:dyDescent="0.2">
      <c r="A4" s="5"/>
      <c r="J4" s="6"/>
      <c r="M4" s="5"/>
      <c r="O4" t="s">
        <v>359</v>
      </c>
      <c r="P4" s="14">
        <f>P2+P3</f>
        <v>8128</v>
      </c>
      <c r="T4" s="6"/>
    </row>
    <row r="5" spans="1:78" x14ac:dyDescent="0.2">
      <c r="A5" s="5"/>
      <c r="F5" t="s">
        <v>417</v>
      </c>
      <c r="G5" t="s">
        <v>418</v>
      </c>
      <c r="H5" t="s">
        <v>417</v>
      </c>
      <c r="I5" t="s">
        <v>417</v>
      </c>
      <c r="J5" t="s">
        <v>417</v>
      </c>
      <c r="K5" t="s">
        <v>418</v>
      </c>
      <c r="L5" t="s">
        <v>417</v>
      </c>
      <c r="M5" s="5"/>
      <c r="T5" s="6"/>
    </row>
    <row r="6" spans="1:78" ht="16" thickBot="1" x14ac:dyDescent="0.25">
      <c r="A6" s="5"/>
      <c r="B6" s="25">
        <v>1</v>
      </c>
      <c r="C6" s="25">
        <v>2</v>
      </c>
      <c r="D6" s="25">
        <v>3</v>
      </c>
      <c r="E6" s="25">
        <v>4</v>
      </c>
      <c r="F6" s="25">
        <v>5</v>
      </c>
      <c r="G6" s="25">
        <v>6</v>
      </c>
      <c r="H6" s="25">
        <v>7</v>
      </c>
      <c r="I6" s="25">
        <v>8</v>
      </c>
      <c r="J6" s="25">
        <v>9</v>
      </c>
      <c r="K6" s="25">
        <v>10</v>
      </c>
      <c r="L6" s="25">
        <v>11</v>
      </c>
      <c r="M6" s="25">
        <v>12</v>
      </c>
      <c r="N6" s="25">
        <v>13</v>
      </c>
      <c r="O6" s="25">
        <v>14</v>
      </c>
      <c r="P6" s="25">
        <v>15</v>
      </c>
      <c r="Q6" s="25">
        <v>16</v>
      </c>
      <c r="R6" s="25">
        <v>17</v>
      </c>
      <c r="S6" s="25">
        <v>18</v>
      </c>
      <c r="T6" s="25">
        <v>19</v>
      </c>
      <c r="U6" s="25">
        <v>20</v>
      </c>
      <c r="V6" s="25">
        <v>21</v>
      </c>
      <c r="W6" s="25">
        <v>22</v>
      </c>
      <c r="X6" s="25">
        <v>23</v>
      </c>
      <c r="Y6" s="25">
        <v>24</v>
      </c>
      <c r="Z6" s="25">
        <v>25</v>
      </c>
      <c r="AA6" s="25">
        <v>26</v>
      </c>
      <c r="AB6" s="25">
        <v>27</v>
      </c>
      <c r="AC6" s="25">
        <v>28</v>
      </c>
      <c r="AD6" s="25">
        <v>29</v>
      </c>
      <c r="AE6" s="25">
        <v>30</v>
      </c>
      <c r="AF6" s="25">
        <v>31</v>
      </c>
      <c r="AG6" s="25">
        <v>32</v>
      </c>
      <c r="AH6" s="25">
        <v>33</v>
      </c>
      <c r="AI6" s="25">
        <v>34</v>
      </c>
      <c r="AJ6" s="25">
        <v>35</v>
      </c>
      <c r="AK6" s="25">
        <v>36</v>
      </c>
    </row>
    <row r="7" spans="1:78" x14ac:dyDescent="0.2">
      <c r="A7" s="27" t="s">
        <v>0</v>
      </c>
      <c r="B7" s="28" t="s">
        <v>1</v>
      </c>
      <c r="C7" s="28" t="s">
        <v>383</v>
      </c>
      <c r="D7" s="28" t="s">
        <v>323</v>
      </c>
      <c r="E7" s="28" t="s">
        <v>324</v>
      </c>
      <c r="F7" s="28">
        <v>1.1000000000000001</v>
      </c>
      <c r="G7" s="28" t="s">
        <v>325</v>
      </c>
      <c r="H7" s="28">
        <v>3.4</v>
      </c>
      <c r="I7" s="28">
        <v>3.13</v>
      </c>
      <c r="J7" s="28">
        <v>3.15</v>
      </c>
      <c r="K7" s="28" t="s">
        <v>370</v>
      </c>
      <c r="L7" s="111">
        <v>7.28</v>
      </c>
      <c r="M7" s="17" t="s">
        <v>360</v>
      </c>
      <c r="N7" s="17" t="s">
        <v>364</v>
      </c>
      <c r="O7" s="17" t="s">
        <v>365</v>
      </c>
      <c r="P7" s="17"/>
      <c r="Q7" s="17" t="s">
        <v>372</v>
      </c>
      <c r="R7" s="18" t="s">
        <v>373</v>
      </c>
      <c r="S7" s="17" t="s">
        <v>371</v>
      </c>
      <c r="T7" s="17" t="s">
        <v>374</v>
      </c>
      <c r="U7" s="17" t="s">
        <v>375</v>
      </c>
      <c r="V7" s="11"/>
      <c r="W7" s="11"/>
      <c r="X7" s="11" t="s">
        <v>2</v>
      </c>
      <c r="Y7" s="11" t="s">
        <v>3</v>
      </c>
      <c r="Z7" s="11" t="s">
        <v>4</v>
      </c>
      <c r="AA7" s="11" t="s">
        <v>415</v>
      </c>
      <c r="AB7" s="11" t="s">
        <v>5</v>
      </c>
      <c r="AC7" s="11" t="s">
        <v>6</v>
      </c>
      <c r="AD7" s="11" t="s">
        <v>310</v>
      </c>
      <c r="AF7" s="4" t="s">
        <v>371</v>
      </c>
      <c r="AG7" s="4"/>
      <c r="AH7" s="4" t="s">
        <v>311</v>
      </c>
      <c r="AK7" t="s">
        <v>1</v>
      </c>
      <c r="AP7" t="s">
        <v>408</v>
      </c>
      <c r="AQ7" t="s">
        <v>409</v>
      </c>
      <c r="AR7" t="s">
        <v>410</v>
      </c>
      <c r="AS7">
        <v>7.29</v>
      </c>
      <c r="AT7">
        <v>1.1000000000000001</v>
      </c>
      <c r="AU7">
        <v>2.2999999999999998</v>
      </c>
      <c r="AV7">
        <v>3.4</v>
      </c>
      <c r="AW7">
        <v>13.13</v>
      </c>
      <c r="AX7">
        <v>13.15</v>
      </c>
      <c r="AY7">
        <v>4.3</v>
      </c>
      <c r="BA7" t="s">
        <v>410</v>
      </c>
      <c r="BB7">
        <v>3.4</v>
      </c>
      <c r="BC7">
        <v>3.13</v>
      </c>
      <c r="BD7">
        <v>3.15</v>
      </c>
      <c r="BE7">
        <v>7.28</v>
      </c>
      <c r="BF7" t="s">
        <v>410</v>
      </c>
      <c r="BH7" t="s">
        <v>410</v>
      </c>
      <c r="BI7">
        <v>4.3</v>
      </c>
      <c r="BJ7">
        <v>7.28</v>
      </c>
      <c r="BK7" t="s">
        <v>408</v>
      </c>
      <c r="BL7" t="s">
        <v>409</v>
      </c>
      <c r="BM7" t="s">
        <v>410</v>
      </c>
      <c r="BN7">
        <v>1.1000000000000001</v>
      </c>
      <c r="BO7">
        <v>3.4</v>
      </c>
      <c r="BP7">
        <v>3.13</v>
      </c>
      <c r="BQ7">
        <v>3.15</v>
      </c>
      <c r="BR7">
        <v>7.28</v>
      </c>
      <c r="BT7" t="s">
        <v>408</v>
      </c>
      <c r="BU7" t="s">
        <v>409</v>
      </c>
      <c r="BV7" t="s">
        <v>410</v>
      </c>
      <c r="BW7">
        <v>2.2999999999999998</v>
      </c>
      <c r="BX7">
        <v>4.3</v>
      </c>
    </row>
    <row r="8" spans="1:78" x14ac:dyDescent="0.2">
      <c r="A8" s="29">
        <v>1</v>
      </c>
      <c r="B8">
        <v>9</v>
      </c>
      <c r="C8" t="s">
        <v>7</v>
      </c>
      <c r="D8">
        <v>9</v>
      </c>
      <c r="E8" s="73">
        <v>7988</v>
      </c>
      <c r="F8">
        <f>INDEX($BK$7:$BR$332,MATCH($B8,$BK$7:$BK$332,0),MATCH(F$7,$BK$7:$BR$7,0))</f>
        <v>692.6</v>
      </c>
      <c r="G8" s="73">
        <f>INDEX($BT$7:$BX$332,MATCH(B8,$BT$7:$BT$332,0),4)</f>
        <v>8058</v>
      </c>
      <c r="H8">
        <f>INDEX($BK$7:$BR$332,MATCH($B8,$BK$7:$BK$332,0),MATCH(H$7,$BK$7:$BR$7,0))</f>
        <v>91.5</v>
      </c>
      <c r="I8">
        <f>INDEX($BK$7:$BR$332,MATCH($B8,$BK$7:$BK$332,0),MATCH(I$7,$BK$7:$BR$7,0))</f>
        <v>27.268000000000001</v>
      </c>
      <c r="J8">
        <f>INDEX($BK$7:$BR$332,MATCH($B8,$BK$7:$BK$332,0),MATCH(J$7,$BK$7:$BR$7,0))</f>
        <v>811.36800000000005</v>
      </c>
      <c r="K8" s="73">
        <f>INDEX($BT$7:$BX$332,MATCH(B8,$BT$7:$BT$332,0),5)</f>
        <v>5675249</v>
      </c>
      <c r="L8">
        <f>INDEX($BK$7:$BR$332,MATCH($B8,$BK$7:$BK$332,0),MATCH(L$7,$BK$7:$BR$7,0))</f>
        <v>14.5</v>
      </c>
      <c r="M8" s="109">
        <f>$P$3+G8</f>
        <v>8198</v>
      </c>
      <c r="N8" s="13">
        <f>IF(M8&lt;$S$3,$S$3-M8,0)</f>
        <v>0</v>
      </c>
      <c r="O8" s="16">
        <f>N8+M8</f>
        <v>8198</v>
      </c>
      <c r="P8" s="13"/>
      <c r="Q8" s="13">
        <f>ROUND(M8*F8,0)</f>
        <v>5677935</v>
      </c>
      <c r="R8" s="13">
        <f>ROUND(1.01*K8,0)</f>
        <v>5732001</v>
      </c>
      <c r="S8" s="13">
        <f>IF(Q8&lt;R8,R8-Q8,0)</f>
        <v>54066</v>
      </c>
      <c r="T8" s="13">
        <f>ROUND(O8*F8,0)</f>
        <v>5677935</v>
      </c>
      <c r="U8" s="13">
        <f>IF(T8&lt;R8,R8-T8,0)</f>
        <v>54066</v>
      </c>
      <c r="V8" s="11"/>
      <c r="W8" s="11"/>
      <c r="X8" s="11">
        <f t="shared" ref="X8:X39" si="0">ROUND(N8*F8,0)</f>
        <v>0</v>
      </c>
      <c r="Y8" s="11">
        <f>ROUND(N8*I8,0)</f>
        <v>0</v>
      </c>
      <c r="Z8" s="11">
        <f>ROUND(N8*H8,0)</f>
        <v>0</v>
      </c>
      <c r="AA8" s="112">
        <f>ROUND($S$1*L8,0)</f>
        <v>73</v>
      </c>
      <c r="AB8" s="11">
        <f>SUM(X8:Z8)</f>
        <v>0</v>
      </c>
      <c r="AC8" s="11">
        <f>IF(N8&lt;$S$1,ROUND(($S$1-N8)*J8,0),0)</f>
        <v>4057</v>
      </c>
      <c r="AD8" s="11">
        <f t="shared" ref="AD8:AD71" si="1">U8</f>
        <v>54066</v>
      </c>
      <c r="AF8">
        <f t="shared" ref="AF8:AF71" si="2">S8</f>
        <v>54066</v>
      </c>
      <c r="AH8">
        <f>AF8-AD8</f>
        <v>0</v>
      </c>
      <c r="AK8">
        <f t="shared" ref="AK8:AK71" si="3">B8</f>
        <v>9</v>
      </c>
      <c r="AP8">
        <v>9</v>
      </c>
      <c r="AQ8" t="s">
        <v>7</v>
      </c>
      <c r="AR8">
        <v>9</v>
      </c>
      <c r="AS8" s="73">
        <v>7988</v>
      </c>
      <c r="AT8">
        <v>692.6</v>
      </c>
      <c r="AU8" s="73">
        <v>8058</v>
      </c>
      <c r="AV8">
        <v>92</v>
      </c>
      <c r="AW8" s="73">
        <v>37205</v>
      </c>
      <c r="AX8" s="73">
        <v>49269</v>
      </c>
      <c r="AY8" s="73">
        <v>5580971</v>
      </c>
      <c r="BA8">
        <v>9</v>
      </c>
      <c r="BB8">
        <v>91.5</v>
      </c>
      <c r="BC8">
        <v>27.268000000000001</v>
      </c>
      <c r="BD8">
        <v>811.36800000000005</v>
      </c>
      <c r="BE8">
        <v>14.5</v>
      </c>
      <c r="BF8">
        <v>9</v>
      </c>
      <c r="BG8" s="73">
        <v>5675249</v>
      </c>
      <c r="BH8">
        <v>9</v>
      </c>
      <c r="BI8" s="73">
        <v>5691787</v>
      </c>
      <c r="BJ8">
        <v>14.5</v>
      </c>
      <c r="BK8">
        <v>9</v>
      </c>
      <c r="BL8" t="s">
        <v>7</v>
      </c>
      <c r="BM8">
        <v>9</v>
      </c>
      <c r="BN8">
        <v>692.6</v>
      </c>
      <c r="BO8">
        <v>91.5</v>
      </c>
      <c r="BP8">
        <v>27.268000000000001</v>
      </c>
      <c r="BQ8">
        <v>811.36800000000005</v>
      </c>
      <c r="BR8">
        <v>14.5</v>
      </c>
      <c r="BT8">
        <v>9</v>
      </c>
      <c r="BU8" t="s">
        <v>7</v>
      </c>
      <c r="BV8">
        <v>9</v>
      </c>
      <c r="BW8" s="73">
        <v>8058</v>
      </c>
      <c r="BX8" s="73">
        <v>5675249</v>
      </c>
      <c r="BZ8" t="s">
        <v>9</v>
      </c>
    </row>
    <row r="9" spans="1:78" x14ac:dyDescent="0.2">
      <c r="A9" s="29">
        <v>2</v>
      </c>
      <c r="B9">
        <v>18</v>
      </c>
      <c r="C9" t="s">
        <v>9</v>
      </c>
      <c r="D9">
        <v>18</v>
      </c>
      <c r="E9" s="73">
        <v>7988</v>
      </c>
      <c r="F9">
        <f t="shared" ref="F9:F72" si="4">INDEX($BK$7:$BR$332,MATCH($B9,$BK$7:$BK$332,0),MATCH(F$7,$BK$7:$BR$7,0))</f>
        <v>293.2</v>
      </c>
      <c r="G9" s="73">
        <f t="shared" ref="G9:G72" si="5">INDEX($BT$7:$BX$332,MATCH(B9,$BT$7:$BT$332,0),4)</f>
        <v>7988</v>
      </c>
      <c r="H9">
        <f t="shared" ref="H9:J72" si="6">INDEX($BK$7:$BR$332,MATCH($B9,$BK$7:$BK$332,0),MATCH(H$7,$BK$7:$BR$7,0))</f>
        <v>35.18</v>
      </c>
      <c r="I9">
        <f t="shared" si="6"/>
        <v>38.841999999999999</v>
      </c>
      <c r="J9">
        <f t="shared" si="6"/>
        <v>367.22199999999998</v>
      </c>
      <c r="K9" s="73">
        <f t="shared" ref="K9:K72" si="7">INDEX($BT$7:$BX$332,MATCH(B9,$BT$7:$BT$332,0),5)</f>
        <v>2349271</v>
      </c>
      <c r="L9">
        <f t="shared" ref="L9:L72" si="8">INDEX($BK$7:$BR$332,MATCH($B9,$BK$7:$BK$332,0),MATCH(L$7,$BK$7:$BR$7,0))</f>
        <v>8.5</v>
      </c>
      <c r="M9" s="13">
        <f t="shared" ref="M9:M72" si="9">$P$3+G9</f>
        <v>8128</v>
      </c>
      <c r="N9" s="13">
        <f t="shared" ref="N9:N72" si="10">IF(M9&lt;$S$3,$S$3-M9,0)</f>
        <v>5</v>
      </c>
      <c r="O9" s="16">
        <f t="shared" ref="O9:O72" si="11">N9+M9</f>
        <v>8133</v>
      </c>
      <c r="P9" s="13"/>
      <c r="Q9" s="13">
        <f t="shared" ref="Q9:Q72" si="12">ROUND(M9*F9,0)</f>
        <v>2383130</v>
      </c>
      <c r="R9" s="13">
        <f t="shared" ref="R9:R72" si="13">ROUND(1.01*K9,0)</f>
        <v>2372764</v>
      </c>
      <c r="S9" s="13">
        <f t="shared" ref="S9:S72" si="14">IF(Q9&lt;R9,R9-Q9,0)</f>
        <v>0</v>
      </c>
      <c r="T9" s="13">
        <f t="shared" ref="T9:T72" si="15">ROUND(O9*F9,0)</f>
        <v>2384596</v>
      </c>
      <c r="U9" s="13">
        <f t="shared" ref="U9:U72" si="16">IF(T9&lt;R9,R9-T9,0)</f>
        <v>0</v>
      </c>
      <c r="V9" s="11"/>
      <c r="W9" s="11"/>
      <c r="X9" s="11">
        <f t="shared" si="0"/>
        <v>1466</v>
      </c>
      <c r="Y9" s="11">
        <f t="shared" ref="Y9:Y72" si="17">ROUND(N9*I9,0)</f>
        <v>194</v>
      </c>
      <c r="Z9" s="11">
        <f t="shared" ref="Z9:Z72" si="18">ROUND(N9*H9,0)</f>
        <v>176</v>
      </c>
      <c r="AA9" s="112">
        <f t="shared" ref="AA9:AA72" si="19">ROUND($S$1*L9,0)</f>
        <v>43</v>
      </c>
      <c r="AB9" s="11">
        <f t="shared" ref="AB9:AB72" si="20">SUM(X9:Z9)</f>
        <v>1836</v>
      </c>
      <c r="AC9" s="11">
        <f t="shared" ref="AC9:AC72" si="21">IF(N9&lt;$S$1,ROUND(($S$1-N9)*J9,0),0)</f>
        <v>0</v>
      </c>
      <c r="AD9" s="11">
        <f t="shared" si="1"/>
        <v>0</v>
      </c>
      <c r="AF9">
        <f t="shared" si="2"/>
        <v>0</v>
      </c>
      <c r="AH9">
        <f t="shared" ref="AH9:AH72" si="22">AF9-AD9</f>
        <v>0</v>
      </c>
      <c r="AK9">
        <f t="shared" si="3"/>
        <v>18</v>
      </c>
      <c r="AP9">
        <v>18</v>
      </c>
      <c r="AQ9" t="s">
        <v>9</v>
      </c>
      <c r="AR9">
        <v>18</v>
      </c>
      <c r="AS9" s="73">
        <v>7988</v>
      </c>
      <c r="AT9">
        <v>293.2</v>
      </c>
      <c r="AU9" s="73">
        <v>7988</v>
      </c>
      <c r="AV9">
        <v>35</v>
      </c>
      <c r="AW9" s="73">
        <v>39055</v>
      </c>
      <c r="AX9" s="73">
        <v>51248</v>
      </c>
      <c r="AY9" s="73">
        <v>2342082</v>
      </c>
      <c r="BA9">
        <v>18</v>
      </c>
      <c r="BB9">
        <v>35.18</v>
      </c>
      <c r="BC9">
        <v>38.841999999999999</v>
      </c>
      <c r="BD9">
        <v>367.22199999999998</v>
      </c>
      <c r="BE9">
        <v>8.5</v>
      </c>
      <c r="BF9">
        <v>18</v>
      </c>
      <c r="BG9" s="73">
        <v>2349271</v>
      </c>
      <c r="BH9">
        <v>18</v>
      </c>
      <c r="BI9" s="73">
        <v>2388994</v>
      </c>
      <c r="BJ9">
        <v>8.5</v>
      </c>
      <c r="BK9">
        <v>18</v>
      </c>
      <c r="BL9" t="s">
        <v>9</v>
      </c>
      <c r="BM9">
        <v>18</v>
      </c>
      <c r="BN9">
        <v>293.2</v>
      </c>
      <c r="BO9">
        <v>35.18</v>
      </c>
      <c r="BP9">
        <v>38.841999999999999</v>
      </c>
      <c r="BQ9">
        <v>367.22199999999998</v>
      </c>
      <c r="BR9">
        <v>8.5</v>
      </c>
      <c r="BT9">
        <v>18</v>
      </c>
      <c r="BU9" t="s">
        <v>9</v>
      </c>
      <c r="BV9">
        <v>18</v>
      </c>
      <c r="BW9" s="73">
        <v>7988</v>
      </c>
      <c r="BX9" s="73">
        <v>2349271</v>
      </c>
      <c r="BZ9" t="s">
        <v>326</v>
      </c>
    </row>
    <row r="10" spans="1:78" x14ac:dyDescent="0.2">
      <c r="A10" s="29">
        <v>3</v>
      </c>
      <c r="B10">
        <v>27</v>
      </c>
      <c r="C10" t="s">
        <v>326</v>
      </c>
      <c r="D10">
        <v>27</v>
      </c>
      <c r="E10" s="73">
        <v>7988</v>
      </c>
      <c r="F10">
        <f t="shared" si="4"/>
        <v>2192.4</v>
      </c>
      <c r="G10" s="73">
        <f t="shared" si="5"/>
        <v>7988</v>
      </c>
      <c r="H10">
        <f t="shared" si="6"/>
        <v>245.5</v>
      </c>
      <c r="I10">
        <f t="shared" si="6"/>
        <v>35.841000000000001</v>
      </c>
      <c r="J10">
        <f t="shared" si="6"/>
        <v>2473.741</v>
      </c>
      <c r="K10" s="73">
        <f t="shared" si="7"/>
        <v>17341948</v>
      </c>
      <c r="L10">
        <f t="shared" si="8"/>
        <v>30</v>
      </c>
      <c r="M10" s="13">
        <f t="shared" si="9"/>
        <v>8128</v>
      </c>
      <c r="N10" s="13">
        <f t="shared" si="10"/>
        <v>5</v>
      </c>
      <c r="O10" s="16">
        <f t="shared" si="11"/>
        <v>8133</v>
      </c>
      <c r="P10" s="13"/>
      <c r="Q10" s="13">
        <f t="shared" si="12"/>
        <v>17819827</v>
      </c>
      <c r="R10" s="13">
        <f t="shared" si="13"/>
        <v>17515367</v>
      </c>
      <c r="S10" s="13">
        <f t="shared" si="14"/>
        <v>0</v>
      </c>
      <c r="T10" s="13">
        <f t="shared" si="15"/>
        <v>17830789</v>
      </c>
      <c r="U10" s="13">
        <f t="shared" si="16"/>
        <v>0</v>
      </c>
      <c r="V10" s="11"/>
      <c r="W10" s="11"/>
      <c r="X10" s="11">
        <f t="shared" si="0"/>
        <v>10962</v>
      </c>
      <c r="Y10" s="11">
        <f t="shared" si="17"/>
        <v>179</v>
      </c>
      <c r="Z10" s="11">
        <f t="shared" si="18"/>
        <v>1228</v>
      </c>
      <c r="AA10" s="112">
        <f t="shared" si="19"/>
        <v>150</v>
      </c>
      <c r="AB10" s="11">
        <f t="shared" si="20"/>
        <v>12369</v>
      </c>
      <c r="AC10" s="11">
        <f t="shared" si="21"/>
        <v>0</v>
      </c>
      <c r="AD10" s="11">
        <f t="shared" si="1"/>
        <v>0</v>
      </c>
      <c r="AF10">
        <f t="shared" si="2"/>
        <v>0</v>
      </c>
      <c r="AH10">
        <f t="shared" si="22"/>
        <v>0</v>
      </c>
      <c r="AK10">
        <f t="shared" si="3"/>
        <v>27</v>
      </c>
      <c r="AP10">
        <v>27</v>
      </c>
      <c r="AQ10" t="s">
        <v>326</v>
      </c>
      <c r="AR10">
        <v>27</v>
      </c>
      <c r="AS10" s="73">
        <v>7988</v>
      </c>
      <c r="AT10" s="110">
        <v>2192.4</v>
      </c>
      <c r="AU10" s="73">
        <v>7988</v>
      </c>
      <c r="AV10">
        <v>246</v>
      </c>
      <c r="AW10" s="73">
        <v>68160</v>
      </c>
      <c r="AX10" s="73">
        <v>109788</v>
      </c>
      <c r="AY10" s="73">
        <v>17512891</v>
      </c>
      <c r="BA10">
        <v>27</v>
      </c>
      <c r="BB10">
        <v>245.5</v>
      </c>
      <c r="BC10">
        <v>35.841000000000001</v>
      </c>
      <c r="BD10" s="110">
        <v>2473.741</v>
      </c>
      <c r="BE10">
        <v>30</v>
      </c>
      <c r="BF10">
        <v>27</v>
      </c>
      <c r="BG10" s="73">
        <v>17341948</v>
      </c>
      <c r="BH10">
        <v>27</v>
      </c>
      <c r="BI10" s="73">
        <v>17863675</v>
      </c>
      <c r="BJ10">
        <v>30</v>
      </c>
      <c r="BK10">
        <v>27</v>
      </c>
      <c r="BL10" t="s">
        <v>326</v>
      </c>
      <c r="BM10">
        <v>27</v>
      </c>
      <c r="BN10" s="110">
        <v>2192.4</v>
      </c>
      <c r="BO10">
        <v>245.5</v>
      </c>
      <c r="BP10">
        <v>35.841000000000001</v>
      </c>
      <c r="BQ10" s="110">
        <v>2473.741</v>
      </c>
      <c r="BR10">
        <v>30</v>
      </c>
      <c r="BT10">
        <v>27</v>
      </c>
      <c r="BU10" t="s">
        <v>326</v>
      </c>
      <c r="BV10">
        <v>27</v>
      </c>
      <c r="BW10" s="73">
        <v>7988</v>
      </c>
      <c r="BX10" s="73">
        <v>17341948</v>
      </c>
      <c r="BZ10" t="s">
        <v>7</v>
      </c>
    </row>
    <row r="11" spans="1:78" x14ac:dyDescent="0.2">
      <c r="A11" s="29">
        <v>4</v>
      </c>
      <c r="B11">
        <v>63</v>
      </c>
      <c r="C11" t="s">
        <v>327</v>
      </c>
      <c r="D11">
        <v>63</v>
      </c>
      <c r="E11" s="73">
        <v>7988</v>
      </c>
      <c r="F11">
        <f t="shared" si="4"/>
        <v>515.20000000000005</v>
      </c>
      <c r="G11" s="73">
        <f t="shared" si="5"/>
        <v>7999</v>
      </c>
      <c r="H11">
        <f t="shared" si="6"/>
        <v>87.22</v>
      </c>
      <c r="I11">
        <f t="shared" si="6"/>
        <v>21.463000000000001</v>
      </c>
      <c r="J11">
        <f t="shared" si="6"/>
        <v>623.88300000000004</v>
      </c>
      <c r="K11" s="73">
        <f t="shared" si="7"/>
        <v>4218673</v>
      </c>
      <c r="L11">
        <f t="shared" si="8"/>
        <v>13</v>
      </c>
      <c r="M11" s="13">
        <f t="shared" si="9"/>
        <v>8139</v>
      </c>
      <c r="N11" s="13">
        <f t="shared" si="10"/>
        <v>0</v>
      </c>
      <c r="O11" s="16">
        <f t="shared" si="11"/>
        <v>8139</v>
      </c>
      <c r="P11" s="13"/>
      <c r="Q11" s="13">
        <f t="shared" si="12"/>
        <v>4193213</v>
      </c>
      <c r="R11" s="13">
        <f t="shared" si="13"/>
        <v>4260860</v>
      </c>
      <c r="S11" s="13">
        <f t="shared" si="14"/>
        <v>67647</v>
      </c>
      <c r="T11" s="13">
        <f t="shared" si="15"/>
        <v>4193213</v>
      </c>
      <c r="U11" s="13">
        <f t="shared" si="16"/>
        <v>67647</v>
      </c>
      <c r="V11" s="11"/>
      <c r="W11" s="11"/>
      <c r="X11" s="11">
        <f t="shared" si="0"/>
        <v>0</v>
      </c>
      <c r="Y11" s="11">
        <f t="shared" si="17"/>
        <v>0</v>
      </c>
      <c r="Z11" s="11">
        <f t="shared" si="18"/>
        <v>0</v>
      </c>
      <c r="AA11" s="112">
        <f t="shared" si="19"/>
        <v>65</v>
      </c>
      <c r="AB11" s="11">
        <f t="shared" si="20"/>
        <v>0</v>
      </c>
      <c r="AC11" s="11">
        <f t="shared" si="21"/>
        <v>3119</v>
      </c>
      <c r="AD11" s="11">
        <f t="shared" si="1"/>
        <v>67647</v>
      </c>
      <c r="AF11">
        <f t="shared" si="2"/>
        <v>67647</v>
      </c>
      <c r="AH11">
        <f t="shared" si="22"/>
        <v>0</v>
      </c>
      <c r="AK11">
        <f t="shared" si="3"/>
        <v>63</v>
      </c>
      <c r="AP11">
        <v>63</v>
      </c>
      <c r="AQ11" t="s">
        <v>327</v>
      </c>
      <c r="AR11">
        <v>63</v>
      </c>
      <c r="AS11" s="73">
        <v>7988</v>
      </c>
      <c r="AT11">
        <v>515.20000000000005</v>
      </c>
      <c r="AU11" s="73">
        <v>7999</v>
      </c>
      <c r="AV11">
        <v>87</v>
      </c>
      <c r="AW11" s="73">
        <v>22228</v>
      </c>
      <c r="AX11" s="73">
        <v>33778</v>
      </c>
      <c r="AY11" s="73">
        <v>4121085</v>
      </c>
      <c r="BA11">
        <v>63</v>
      </c>
      <c r="BB11">
        <v>87.22</v>
      </c>
      <c r="BC11">
        <v>21.463000000000001</v>
      </c>
      <c r="BD11">
        <v>623.88300000000004</v>
      </c>
      <c r="BE11">
        <v>13</v>
      </c>
      <c r="BF11">
        <v>63</v>
      </c>
      <c r="BG11" s="73">
        <v>4218673</v>
      </c>
      <c r="BH11">
        <v>63</v>
      </c>
      <c r="BI11" s="73">
        <v>4203517</v>
      </c>
      <c r="BJ11">
        <v>13</v>
      </c>
      <c r="BK11">
        <v>63</v>
      </c>
      <c r="BL11" t="s">
        <v>327</v>
      </c>
      <c r="BM11">
        <v>63</v>
      </c>
      <c r="BN11">
        <v>515.20000000000005</v>
      </c>
      <c r="BO11">
        <v>87.22</v>
      </c>
      <c r="BP11">
        <v>21.463000000000001</v>
      </c>
      <c r="BQ11">
        <v>623.88300000000004</v>
      </c>
      <c r="BR11">
        <v>13</v>
      </c>
      <c r="BT11">
        <v>63</v>
      </c>
      <c r="BU11" t="s">
        <v>327</v>
      </c>
      <c r="BV11">
        <v>63</v>
      </c>
      <c r="BW11" s="73">
        <v>7999</v>
      </c>
      <c r="BX11" s="73">
        <v>4218673</v>
      </c>
      <c r="BZ11" t="s">
        <v>8</v>
      </c>
    </row>
    <row r="12" spans="1:78" x14ac:dyDescent="0.2">
      <c r="A12" s="29">
        <v>5</v>
      </c>
      <c r="B12">
        <v>72</v>
      </c>
      <c r="C12" t="s">
        <v>10</v>
      </c>
      <c r="D12">
        <v>72</v>
      </c>
      <c r="E12" s="73">
        <v>7988</v>
      </c>
      <c r="F12">
        <f t="shared" si="4"/>
        <v>192.3</v>
      </c>
      <c r="G12" s="73">
        <f t="shared" si="5"/>
        <v>8029</v>
      </c>
      <c r="H12">
        <f t="shared" si="6"/>
        <v>21.02</v>
      </c>
      <c r="I12">
        <f t="shared" si="6"/>
        <v>28.742999999999999</v>
      </c>
      <c r="J12">
        <f t="shared" si="6"/>
        <v>242.06299999999999</v>
      </c>
      <c r="K12" s="73">
        <f t="shared" si="7"/>
        <v>1656383</v>
      </c>
      <c r="L12">
        <f t="shared" si="8"/>
        <v>5.5</v>
      </c>
      <c r="M12" s="13">
        <f t="shared" si="9"/>
        <v>8169</v>
      </c>
      <c r="N12" s="13">
        <f t="shared" si="10"/>
        <v>0</v>
      </c>
      <c r="O12" s="16">
        <f t="shared" si="11"/>
        <v>8169</v>
      </c>
      <c r="P12" s="13"/>
      <c r="Q12" s="13">
        <f t="shared" si="12"/>
        <v>1570899</v>
      </c>
      <c r="R12" s="13">
        <f t="shared" si="13"/>
        <v>1672947</v>
      </c>
      <c r="S12" s="13">
        <f t="shared" si="14"/>
        <v>102048</v>
      </c>
      <c r="T12" s="13">
        <f t="shared" si="15"/>
        <v>1570899</v>
      </c>
      <c r="U12" s="13">
        <f t="shared" si="16"/>
        <v>102048</v>
      </c>
      <c r="V12" s="11"/>
      <c r="W12" s="11"/>
      <c r="X12" s="11">
        <f t="shared" si="0"/>
        <v>0</v>
      </c>
      <c r="Y12" s="11">
        <f t="shared" si="17"/>
        <v>0</v>
      </c>
      <c r="Z12" s="11">
        <f t="shared" si="18"/>
        <v>0</v>
      </c>
      <c r="AA12" s="112">
        <f t="shared" si="19"/>
        <v>28</v>
      </c>
      <c r="AB12" s="11">
        <f t="shared" si="20"/>
        <v>0</v>
      </c>
      <c r="AC12" s="11">
        <f t="shared" si="21"/>
        <v>1210</v>
      </c>
      <c r="AD12" s="11">
        <f t="shared" si="1"/>
        <v>102048</v>
      </c>
      <c r="AF12">
        <f t="shared" si="2"/>
        <v>102048</v>
      </c>
      <c r="AH12">
        <f t="shared" si="22"/>
        <v>0</v>
      </c>
      <c r="AK12">
        <f t="shared" si="3"/>
        <v>72</v>
      </c>
      <c r="AP12">
        <v>72</v>
      </c>
      <c r="AQ12" t="s">
        <v>10</v>
      </c>
      <c r="AR12">
        <v>72</v>
      </c>
      <c r="AS12" s="73">
        <v>7988</v>
      </c>
      <c r="AT12">
        <v>192.3</v>
      </c>
      <c r="AU12" s="73">
        <v>8029</v>
      </c>
      <c r="AV12">
        <v>21</v>
      </c>
      <c r="AW12" s="73">
        <v>7826</v>
      </c>
      <c r="AX12" s="73">
        <v>9995</v>
      </c>
      <c r="AY12" s="73">
        <v>1543977</v>
      </c>
      <c r="BA12">
        <v>72</v>
      </c>
      <c r="BB12">
        <v>21.02</v>
      </c>
      <c r="BC12">
        <v>28.742999999999999</v>
      </c>
      <c r="BD12">
        <v>242.06299999999999</v>
      </c>
      <c r="BE12">
        <v>5.5</v>
      </c>
      <c r="BF12">
        <v>72</v>
      </c>
      <c r="BG12" s="73">
        <v>1656383</v>
      </c>
      <c r="BH12">
        <v>72</v>
      </c>
      <c r="BI12" s="73">
        <v>1574745</v>
      </c>
      <c r="BJ12">
        <v>5.5</v>
      </c>
      <c r="BK12">
        <v>72</v>
      </c>
      <c r="BL12" t="s">
        <v>10</v>
      </c>
      <c r="BM12">
        <v>72</v>
      </c>
      <c r="BN12">
        <v>192.3</v>
      </c>
      <c r="BO12">
        <v>21.02</v>
      </c>
      <c r="BP12">
        <v>28.742999999999999</v>
      </c>
      <c r="BQ12">
        <v>242.06299999999999</v>
      </c>
      <c r="BR12">
        <v>5.5</v>
      </c>
      <c r="BT12">
        <v>72</v>
      </c>
      <c r="BU12" t="s">
        <v>10</v>
      </c>
      <c r="BV12">
        <v>72</v>
      </c>
      <c r="BW12" s="73">
        <v>8029</v>
      </c>
      <c r="BX12" s="73">
        <v>1656383</v>
      </c>
      <c r="BZ12" t="s">
        <v>327</v>
      </c>
    </row>
    <row r="13" spans="1:78" x14ac:dyDescent="0.2">
      <c r="A13" s="29">
        <v>6</v>
      </c>
      <c r="B13">
        <v>81</v>
      </c>
      <c r="C13" t="s">
        <v>11</v>
      </c>
      <c r="D13">
        <v>81</v>
      </c>
      <c r="E13" s="73">
        <v>7988</v>
      </c>
      <c r="F13">
        <f t="shared" si="4"/>
        <v>1074.2</v>
      </c>
      <c r="G13" s="73">
        <f t="shared" si="5"/>
        <v>7988</v>
      </c>
      <c r="H13">
        <f t="shared" si="6"/>
        <v>149.59</v>
      </c>
      <c r="I13">
        <f t="shared" si="6"/>
        <v>25.294</v>
      </c>
      <c r="J13">
        <f t="shared" si="6"/>
        <v>1249.0840000000001</v>
      </c>
      <c r="K13" s="73">
        <f t="shared" si="7"/>
        <v>8633430</v>
      </c>
      <c r="L13">
        <f t="shared" si="8"/>
        <v>25</v>
      </c>
      <c r="M13" s="13">
        <f t="shared" si="9"/>
        <v>8128</v>
      </c>
      <c r="N13" s="13">
        <f t="shared" si="10"/>
        <v>5</v>
      </c>
      <c r="O13" s="16">
        <f t="shared" si="11"/>
        <v>8133</v>
      </c>
      <c r="P13" s="13"/>
      <c r="Q13" s="13">
        <f t="shared" si="12"/>
        <v>8731098</v>
      </c>
      <c r="R13" s="13">
        <f t="shared" si="13"/>
        <v>8719764</v>
      </c>
      <c r="S13" s="13">
        <f t="shared" si="14"/>
        <v>0</v>
      </c>
      <c r="T13" s="13">
        <f t="shared" si="15"/>
        <v>8736469</v>
      </c>
      <c r="U13" s="13">
        <f t="shared" si="16"/>
        <v>0</v>
      </c>
      <c r="V13" s="11"/>
      <c r="W13" s="11"/>
      <c r="X13" s="11">
        <f t="shared" si="0"/>
        <v>5371</v>
      </c>
      <c r="Y13" s="11">
        <f t="shared" si="17"/>
        <v>126</v>
      </c>
      <c r="Z13" s="11">
        <f t="shared" si="18"/>
        <v>748</v>
      </c>
      <c r="AA13" s="112">
        <f t="shared" si="19"/>
        <v>125</v>
      </c>
      <c r="AB13" s="11">
        <f t="shared" si="20"/>
        <v>6245</v>
      </c>
      <c r="AC13" s="11">
        <f t="shared" si="21"/>
        <v>0</v>
      </c>
      <c r="AD13" s="11">
        <f t="shared" si="1"/>
        <v>0</v>
      </c>
      <c r="AF13">
        <f t="shared" si="2"/>
        <v>0</v>
      </c>
      <c r="AH13">
        <f t="shared" si="22"/>
        <v>0</v>
      </c>
      <c r="AK13">
        <f t="shared" si="3"/>
        <v>81</v>
      </c>
      <c r="AP13">
        <v>81</v>
      </c>
      <c r="AQ13" t="s">
        <v>11</v>
      </c>
      <c r="AR13">
        <v>81</v>
      </c>
      <c r="AS13" s="73">
        <v>7988</v>
      </c>
      <c r="AT13" s="110">
        <v>1074.2</v>
      </c>
      <c r="AU13" s="73">
        <v>7988</v>
      </c>
      <c r="AV13">
        <v>150</v>
      </c>
      <c r="AW13" s="73">
        <v>47674</v>
      </c>
      <c r="AX13" s="73">
        <v>77239</v>
      </c>
      <c r="AY13" s="73">
        <v>8580710</v>
      </c>
      <c r="BA13">
        <v>81</v>
      </c>
      <c r="BB13">
        <v>149.59</v>
      </c>
      <c r="BC13">
        <v>25.294</v>
      </c>
      <c r="BD13" s="110">
        <v>1249.0840000000001</v>
      </c>
      <c r="BE13">
        <v>25</v>
      </c>
      <c r="BF13">
        <v>81</v>
      </c>
      <c r="BG13" s="73">
        <v>8633430</v>
      </c>
      <c r="BH13">
        <v>81</v>
      </c>
      <c r="BI13" s="73">
        <v>8752582</v>
      </c>
      <c r="BJ13">
        <v>25</v>
      </c>
      <c r="BK13">
        <v>81</v>
      </c>
      <c r="BL13" t="s">
        <v>11</v>
      </c>
      <c r="BM13">
        <v>81</v>
      </c>
      <c r="BN13" s="110">
        <v>1074.2</v>
      </c>
      <c r="BO13">
        <v>149.59</v>
      </c>
      <c r="BP13">
        <v>25.294</v>
      </c>
      <c r="BQ13" s="110">
        <v>1249.0840000000001</v>
      </c>
      <c r="BR13">
        <v>25</v>
      </c>
      <c r="BT13">
        <v>81</v>
      </c>
      <c r="BU13" t="s">
        <v>11</v>
      </c>
      <c r="BV13">
        <v>81</v>
      </c>
      <c r="BW13" s="73">
        <v>7988</v>
      </c>
      <c r="BX13" s="73">
        <v>8633430</v>
      </c>
      <c r="BZ13" t="s">
        <v>10</v>
      </c>
    </row>
    <row r="14" spans="1:78" x14ac:dyDescent="0.2">
      <c r="A14" s="29">
        <v>7</v>
      </c>
      <c r="B14">
        <v>99</v>
      </c>
      <c r="C14" t="s">
        <v>12</v>
      </c>
      <c r="D14">
        <v>99</v>
      </c>
      <c r="E14" s="73">
        <v>7988</v>
      </c>
      <c r="F14">
        <f t="shared" si="4"/>
        <v>526.29999999999995</v>
      </c>
      <c r="G14" s="73">
        <f t="shared" si="5"/>
        <v>7988</v>
      </c>
      <c r="H14">
        <f t="shared" si="6"/>
        <v>48.1</v>
      </c>
      <c r="I14">
        <f t="shared" si="6"/>
        <v>10.481999999999999</v>
      </c>
      <c r="J14">
        <f t="shared" si="6"/>
        <v>584.88199999999995</v>
      </c>
      <c r="K14" s="73">
        <f t="shared" si="7"/>
        <v>4325502</v>
      </c>
      <c r="L14">
        <f t="shared" si="8"/>
        <v>20.5</v>
      </c>
      <c r="M14" s="13">
        <f t="shared" si="9"/>
        <v>8128</v>
      </c>
      <c r="N14" s="13">
        <f t="shared" si="10"/>
        <v>5</v>
      </c>
      <c r="O14" s="16">
        <f t="shared" si="11"/>
        <v>8133</v>
      </c>
      <c r="P14" s="13"/>
      <c r="Q14" s="13">
        <f t="shared" si="12"/>
        <v>4277766</v>
      </c>
      <c r="R14" s="13">
        <f t="shared" si="13"/>
        <v>4368757</v>
      </c>
      <c r="S14" s="13">
        <f t="shared" si="14"/>
        <v>90991</v>
      </c>
      <c r="T14" s="13">
        <f t="shared" si="15"/>
        <v>4280398</v>
      </c>
      <c r="U14" s="13">
        <f t="shared" si="16"/>
        <v>88359</v>
      </c>
      <c r="V14" s="11"/>
      <c r="W14" s="11"/>
      <c r="X14" s="11">
        <f t="shared" si="0"/>
        <v>2632</v>
      </c>
      <c r="Y14" s="11">
        <f t="shared" si="17"/>
        <v>52</v>
      </c>
      <c r="Z14" s="11">
        <f t="shared" si="18"/>
        <v>241</v>
      </c>
      <c r="AA14" s="112">
        <f t="shared" si="19"/>
        <v>103</v>
      </c>
      <c r="AB14" s="11">
        <f t="shared" si="20"/>
        <v>2925</v>
      </c>
      <c r="AC14" s="11">
        <f t="shared" si="21"/>
        <v>0</v>
      </c>
      <c r="AD14" s="11">
        <f t="shared" si="1"/>
        <v>88359</v>
      </c>
      <c r="AF14">
        <f t="shared" si="2"/>
        <v>90991</v>
      </c>
      <c r="AH14">
        <f t="shared" si="22"/>
        <v>2632</v>
      </c>
      <c r="AK14">
        <f t="shared" si="3"/>
        <v>99</v>
      </c>
      <c r="AP14">
        <v>99</v>
      </c>
      <c r="AQ14" t="s">
        <v>12</v>
      </c>
      <c r="AR14">
        <v>99</v>
      </c>
      <c r="AS14" s="73">
        <v>7988</v>
      </c>
      <c r="AT14">
        <v>526.29999999999995</v>
      </c>
      <c r="AU14" s="73">
        <v>7988</v>
      </c>
      <c r="AV14">
        <v>48</v>
      </c>
      <c r="AW14" s="73">
        <v>13236</v>
      </c>
      <c r="AX14" s="73">
        <v>19569</v>
      </c>
      <c r="AY14" s="73">
        <v>4204084</v>
      </c>
      <c r="BA14">
        <v>99</v>
      </c>
      <c r="BB14">
        <v>48.1</v>
      </c>
      <c r="BC14">
        <v>10.481999999999999</v>
      </c>
      <c r="BD14">
        <v>584.88199999999995</v>
      </c>
      <c r="BE14">
        <v>20.5</v>
      </c>
      <c r="BF14">
        <v>99</v>
      </c>
      <c r="BG14" s="73">
        <v>4325502</v>
      </c>
      <c r="BH14">
        <v>99</v>
      </c>
      <c r="BI14" s="73">
        <v>4288292</v>
      </c>
      <c r="BJ14">
        <v>20.5</v>
      </c>
      <c r="BK14">
        <v>99</v>
      </c>
      <c r="BL14" t="s">
        <v>12</v>
      </c>
      <c r="BM14">
        <v>99</v>
      </c>
      <c r="BN14">
        <v>526.29999999999995</v>
      </c>
      <c r="BO14">
        <v>48.1</v>
      </c>
      <c r="BP14">
        <v>10.481999999999999</v>
      </c>
      <c r="BQ14">
        <v>584.88199999999995</v>
      </c>
      <c r="BR14">
        <v>20.5</v>
      </c>
      <c r="BT14">
        <v>99</v>
      </c>
      <c r="BU14" t="s">
        <v>12</v>
      </c>
      <c r="BV14">
        <v>99</v>
      </c>
      <c r="BW14" s="73">
        <v>7988</v>
      </c>
      <c r="BX14" s="73">
        <v>4325502</v>
      </c>
      <c r="BZ14" t="s">
        <v>11</v>
      </c>
    </row>
    <row r="15" spans="1:78" x14ac:dyDescent="0.2">
      <c r="A15" s="29">
        <v>8</v>
      </c>
      <c r="B15">
        <v>108</v>
      </c>
      <c r="C15" t="s">
        <v>13</v>
      </c>
      <c r="D15">
        <v>108</v>
      </c>
      <c r="E15" s="73">
        <v>7988</v>
      </c>
      <c r="F15">
        <f t="shared" si="4"/>
        <v>243.2</v>
      </c>
      <c r="G15" s="73">
        <f t="shared" si="5"/>
        <v>7988</v>
      </c>
      <c r="H15">
        <f t="shared" si="6"/>
        <v>16.850000000000001</v>
      </c>
      <c r="I15">
        <f t="shared" si="6"/>
        <v>25.440999999999999</v>
      </c>
      <c r="J15">
        <f t="shared" si="6"/>
        <v>285.49099999999999</v>
      </c>
      <c r="K15" s="73">
        <f t="shared" si="7"/>
        <v>2024159</v>
      </c>
      <c r="L15">
        <f t="shared" si="8"/>
        <v>9</v>
      </c>
      <c r="M15" s="13">
        <f t="shared" si="9"/>
        <v>8128</v>
      </c>
      <c r="N15" s="13">
        <f t="shared" si="10"/>
        <v>5</v>
      </c>
      <c r="O15" s="16">
        <f t="shared" si="11"/>
        <v>8133</v>
      </c>
      <c r="P15" s="13"/>
      <c r="Q15" s="13">
        <f t="shared" si="12"/>
        <v>1976730</v>
      </c>
      <c r="R15" s="13">
        <f t="shared" si="13"/>
        <v>2044401</v>
      </c>
      <c r="S15" s="13">
        <f t="shared" si="14"/>
        <v>67671</v>
      </c>
      <c r="T15" s="13">
        <f t="shared" si="15"/>
        <v>1977946</v>
      </c>
      <c r="U15" s="13">
        <f t="shared" si="16"/>
        <v>66455</v>
      </c>
      <c r="V15" s="11"/>
      <c r="W15" s="11"/>
      <c r="X15" s="11">
        <f t="shared" si="0"/>
        <v>1216</v>
      </c>
      <c r="Y15" s="11">
        <f t="shared" si="17"/>
        <v>127</v>
      </c>
      <c r="Z15" s="11">
        <f t="shared" si="18"/>
        <v>84</v>
      </c>
      <c r="AA15" s="112">
        <f t="shared" si="19"/>
        <v>45</v>
      </c>
      <c r="AB15" s="11">
        <f t="shared" si="20"/>
        <v>1427</v>
      </c>
      <c r="AC15" s="11">
        <f t="shared" si="21"/>
        <v>0</v>
      </c>
      <c r="AD15" s="11">
        <f t="shared" si="1"/>
        <v>66455</v>
      </c>
      <c r="AF15">
        <f t="shared" si="2"/>
        <v>67671</v>
      </c>
      <c r="AH15">
        <f t="shared" si="22"/>
        <v>1216</v>
      </c>
      <c r="AK15">
        <f t="shared" si="3"/>
        <v>108</v>
      </c>
      <c r="AP15">
        <v>108</v>
      </c>
      <c r="AQ15" t="s">
        <v>13</v>
      </c>
      <c r="AR15">
        <v>108</v>
      </c>
      <c r="AS15" s="73">
        <v>7988</v>
      </c>
      <c r="AT15">
        <v>243.2</v>
      </c>
      <c r="AU15" s="73">
        <v>7988</v>
      </c>
      <c r="AV15">
        <v>17</v>
      </c>
      <c r="AW15" s="73">
        <v>15028</v>
      </c>
      <c r="AX15" s="73">
        <v>21311</v>
      </c>
      <c r="AY15" s="73">
        <v>1942682</v>
      </c>
      <c r="BA15">
        <v>108</v>
      </c>
      <c r="BB15">
        <v>16.850000000000001</v>
      </c>
      <c r="BC15">
        <v>25.440999999999999</v>
      </c>
      <c r="BD15">
        <v>285.49099999999999</v>
      </c>
      <c r="BE15">
        <v>9</v>
      </c>
      <c r="BF15">
        <v>108</v>
      </c>
      <c r="BG15" s="73">
        <v>2024159</v>
      </c>
      <c r="BH15">
        <v>108</v>
      </c>
      <c r="BI15" s="73">
        <v>1981594</v>
      </c>
      <c r="BJ15">
        <v>9</v>
      </c>
      <c r="BK15">
        <v>108</v>
      </c>
      <c r="BL15" t="s">
        <v>13</v>
      </c>
      <c r="BM15">
        <v>108</v>
      </c>
      <c r="BN15">
        <v>243.2</v>
      </c>
      <c r="BO15">
        <v>16.850000000000001</v>
      </c>
      <c r="BP15">
        <v>25.440999999999999</v>
      </c>
      <c r="BQ15">
        <v>285.49099999999999</v>
      </c>
      <c r="BR15">
        <v>9</v>
      </c>
      <c r="BT15">
        <v>108</v>
      </c>
      <c r="BU15" t="s">
        <v>13</v>
      </c>
      <c r="BV15">
        <v>108</v>
      </c>
      <c r="BW15" s="73">
        <v>7988</v>
      </c>
      <c r="BX15" s="73">
        <v>2024159</v>
      </c>
      <c r="BZ15" t="s">
        <v>12</v>
      </c>
    </row>
    <row r="16" spans="1:78" x14ac:dyDescent="0.2">
      <c r="A16" s="29">
        <v>9</v>
      </c>
      <c r="B16">
        <v>126</v>
      </c>
      <c r="C16" t="s">
        <v>14</v>
      </c>
      <c r="D16">
        <v>126</v>
      </c>
      <c r="E16" s="73">
        <v>7988</v>
      </c>
      <c r="F16">
        <f t="shared" si="4"/>
        <v>1422.1</v>
      </c>
      <c r="G16" s="73">
        <f t="shared" si="5"/>
        <v>7997</v>
      </c>
      <c r="H16">
        <f t="shared" si="6"/>
        <v>202.15</v>
      </c>
      <c r="I16">
        <f t="shared" si="6"/>
        <v>155.62899999999999</v>
      </c>
      <c r="J16">
        <f t="shared" si="6"/>
        <v>1779.8789999999999</v>
      </c>
      <c r="K16" s="73">
        <f t="shared" si="7"/>
        <v>11573258</v>
      </c>
      <c r="L16">
        <f t="shared" si="8"/>
        <v>67</v>
      </c>
      <c r="M16" s="13">
        <f t="shared" si="9"/>
        <v>8137</v>
      </c>
      <c r="N16" s="13">
        <f t="shared" si="10"/>
        <v>0</v>
      </c>
      <c r="O16" s="16">
        <f t="shared" si="11"/>
        <v>8137</v>
      </c>
      <c r="P16" s="13"/>
      <c r="Q16" s="13">
        <f t="shared" si="12"/>
        <v>11571628</v>
      </c>
      <c r="R16" s="13">
        <f t="shared" si="13"/>
        <v>11688991</v>
      </c>
      <c r="S16" s="13">
        <f t="shared" si="14"/>
        <v>117363</v>
      </c>
      <c r="T16" s="13">
        <f t="shared" si="15"/>
        <v>11571628</v>
      </c>
      <c r="U16" s="13">
        <f t="shared" si="16"/>
        <v>117363</v>
      </c>
      <c r="V16" s="11"/>
      <c r="W16" s="11"/>
      <c r="X16" s="11">
        <f t="shared" si="0"/>
        <v>0</v>
      </c>
      <c r="Y16" s="11">
        <f t="shared" si="17"/>
        <v>0</v>
      </c>
      <c r="Z16" s="11">
        <f t="shared" si="18"/>
        <v>0</v>
      </c>
      <c r="AA16" s="112">
        <f t="shared" si="19"/>
        <v>335</v>
      </c>
      <c r="AB16" s="11">
        <f t="shared" si="20"/>
        <v>0</v>
      </c>
      <c r="AC16" s="11">
        <f t="shared" si="21"/>
        <v>8899</v>
      </c>
      <c r="AD16" s="11">
        <f t="shared" si="1"/>
        <v>117363</v>
      </c>
      <c r="AF16">
        <f t="shared" si="2"/>
        <v>117363</v>
      </c>
      <c r="AH16">
        <f t="shared" si="22"/>
        <v>0</v>
      </c>
      <c r="AK16">
        <f t="shared" si="3"/>
        <v>126</v>
      </c>
      <c r="AP16">
        <v>126</v>
      </c>
      <c r="AQ16" t="s">
        <v>14</v>
      </c>
      <c r="AR16">
        <v>126</v>
      </c>
      <c r="AS16" s="73">
        <v>7988</v>
      </c>
      <c r="AT16" s="110">
        <v>1422.1</v>
      </c>
      <c r="AU16" s="73">
        <v>7997</v>
      </c>
      <c r="AV16">
        <v>202</v>
      </c>
      <c r="AW16" s="73">
        <v>137384</v>
      </c>
      <c r="AX16" s="73">
        <v>181804</v>
      </c>
      <c r="AY16" s="73">
        <v>11372534</v>
      </c>
      <c r="BA16">
        <v>126</v>
      </c>
      <c r="BB16">
        <v>202.15</v>
      </c>
      <c r="BC16">
        <v>155.62899999999999</v>
      </c>
      <c r="BD16" s="110">
        <v>1779.8789999999999</v>
      </c>
      <c r="BE16">
        <v>67</v>
      </c>
      <c r="BF16">
        <v>126</v>
      </c>
      <c r="BG16" s="73">
        <v>11573258</v>
      </c>
      <c r="BH16">
        <v>126</v>
      </c>
      <c r="BI16" s="73">
        <v>11600070</v>
      </c>
      <c r="BJ16">
        <v>67</v>
      </c>
      <c r="BK16">
        <v>126</v>
      </c>
      <c r="BL16" t="s">
        <v>14</v>
      </c>
      <c r="BM16">
        <v>126</v>
      </c>
      <c r="BN16" s="110">
        <v>1422.1</v>
      </c>
      <c r="BO16">
        <v>202.15</v>
      </c>
      <c r="BP16">
        <v>155.62899999999999</v>
      </c>
      <c r="BQ16" s="110">
        <v>1779.8789999999999</v>
      </c>
      <c r="BR16">
        <v>67</v>
      </c>
      <c r="BT16">
        <v>126</v>
      </c>
      <c r="BU16" t="s">
        <v>14</v>
      </c>
      <c r="BV16">
        <v>126</v>
      </c>
      <c r="BW16" s="73">
        <v>7997</v>
      </c>
      <c r="BX16" s="73">
        <v>11573258</v>
      </c>
      <c r="BZ16" t="s">
        <v>13</v>
      </c>
    </row>
    <row r="17" spans="1:78" x14ac:dyDescent="0.2">
      <c r="A17" s="29">
        <v>10</v>
      </c>
      <c r="B17">
        <v>135</v>
      </c>
      <c r="C17" t="s">
        <v>15</v>
      </c>
      <c r="D17">
        <v>135</v>
      </c>
      <c r="E17" s="73">
        <v>7988</v>
      </c>
      <c r="F17">
        <f t="shared" si="4"/>
        <v>1090.5</v>
      </c>
      <c r="G17" s="73">
        <f t="shared" si="5"/>
        <v>8030</v>
      </c>
      <c r="H17">
        <f t="shared" si="6"/>
        <v>152.29</v>
      </c>
      <c r="I17">
        <f t="shared" si="6"/>
        <v>62.652000000000001</v>
      </c>
      <c r="J17">
        <f t="shared" si="6"/>
        <v>1305.442</v>
      </c>
      <c r="K17" s="73">
        <f t="shared" si="7"/>
        <v>8870741</v>
      </c>
      <c r="L17">
        <f t="shared" si="8"/>
        <v>34.5</v>
      </c>
      <c r="M17" s="13">
        <f t="shared" si="9"/>
        <v>8170</v>
      </c>
      <c r="N17" s="13">
        <f t="shared" si="10"/>
        <v>0</v>
      </c>
      <c r="O17" s="16">
        <f t="shared" si="11"/>
        <v>8170</v>
      </c>
      <c r="P17" s="13"/>
      <c r="Q17" s="13">
        <f t="shared" si="12"/>
        <v>8909385</v>
      </c>
      <c r="R17" s="13">
        <f t="shared" si="13"/>
        <v>8959448</v>
      </c>
      <c r="S17" s="13">
        <f t="shared" si="14"/>
        <v>50063</v>
      </c>
      <c r="T17" s="13">
        <f t="shared" si="15"/>
        <v>8909385</v>
      </c>
      <c r="U17" s="13">
        <f t="shared" si="16"/>
        <v>50063</v>
      </c>
      <c r="V17" s="11"/>
      <c r="W17" s="11"/>
      <c r="X17" s="11">
        <f t="shared" si="0"/>
        <v>0</v>
      </c>
      <c r="Y17" s="11">
        <f t="shared" si="17"/>
        <v>0</v>
      </c>
      <c r="Z17" s="11">
        <f t="shared" si="18"/>
        <v>0</v>
      </c>
      <c r="AA17" s="112">
        <f t="shared" si="19"/>
        <v>173</v>
      </c>
      <c r="AB17" s="11">
        <f t="shared" si="20"/>
        <v>0</v>
      </c>
      <c r="AC17" s="11">
        <f t="shared" si="21"/>
        <v>6527</v>
      </c>
      <c r="AD17" s="11">
        <f t="shared" si="1"/>
        <v>50063</v>
      </c>
      <c r="AF17">
        <f t="shared" si="2"/>
        <v>50063</v>
      </c>
      <c r="AH17">
        <f t="shared" si="22"/>
        <v>0</v>
      </c>
      <c r="AK17">
        <f t="shared" si="3"/>
        <v>135</v>
      </c>
      <c r="AP17">
        <v>135</v>
      </c>
      <c r="AQ17" t="s">
        <v>15</v>
      </c>
      <c r="AR17">
        <v>135</v>
      </c>
      <c r="AS17" s="73">
        <v>7988</v>
      </c>
      <c r="AT17" s="110">
        <v>1090.5</v>
      </c>
      <c r="AU17" s="73">
        <v>8030</v>
      </c>
      <c r="AV17">
        <v>152</v>
      </c>
      <c r="AW17" s="73">
        <v>72671</v>
      </c>
      <c r="AX17" s="73">
        <v>103148</v>
      </c>
      <c r="AY17" s="73">
        <v>8756715</v>
      </c>
      <c r="BA17">
        <v>135</v>
      </c>
      <c r="BB17">
        <v>152.29</v>
      </c>
      <c r="BC17">
        <v>62.652000000000001</v>
      </c>
      <c r="BD17" s="110">
        <v>1305.442</v>
      </c>
      <c r="BE17">
        <v>34.5</v>
      </c>
      <c r="BF17">
        <v>135</v>
      </c>
      <c r="BG17" s="73">
        <v>8870741</v>
      </c>
      <c r="BH17">
        <v>135</v>
      </c>
      <c r="BI17" s="73">
        <v>8931195</v>
      </c>
      <c r="BJ17">
        <v>34.5</v>
      </c>
      <c r="BK17">
        <v>135</v>
      </c>
      <c r="BL17" t="s">
        <v>15</v>
      </c>
      <c r="BM17">
        <v>135</v>
      </c>
      <c r="BN17" s="110">
        <v>1090.5</v>
      </c>
      <c r="BO17">
        <v>152.29</v>
      </c>
      <c r="BP17">
        <v>62.652000000000001</v>
      </c>
      <c r="BQ17" s="110">
        <v>1305.442</v>
      </c>
      <c r="BR17">
        <v>34.5</v>
      </c>
      <c r="BT17">
        <v>135</v>
      </c>
      <c r="BU17" t="s">
        <v>15</v>
      </c>
      <c r="BV17">
        <v>135</v>
      </c>
      <c r="BW17" s="73">
        <v>8030</v>
      </c>
      <c r="BX17" s="73">
        <v>8870741</v>
      </c>
      <c r="BZ17" t="s">
        <v>14</v>
      </c>
    </row>
    <row r="18" spans="1:78" x14ac:dyDescent="0.2">
      <c r="A18" s="29">
        <v>11</v>
      </c>
      <c r="B18">
        <v>153</v>
      </c>
      <c r="C18" t="s">
        <v>186</v>
      </c>
      <c r="D18">
        <v>153</v>
      </c>
      <c r="E18" s="73">
        <v>7988</v>
      </c>
      <c r="F18">
        <f t="shared" si="4"/>
        <v>504</v>
      </c>
      <c r="G18" s="73">
        <f t="shared" si="5"/>
        <v>8035</v>
      </c>
      <c r="H18">
        <f t="shared" si="6"/>
        <v>77.489999999999995</v>
      </c>
      <c r="I18">
        <f t="shared" si="6"/>
        <v>28.643999999999998</v>
      </c>
      <c r="J18">
        <f t="shared" si="6"/>
        <v>610.13400000000001</v>
      </c>
      <c r="K18" s="73">
        <f t="shared" si="7"/>
        <v>4201502</v>
      </c>
      <c r="L18">
        <f t="shared" si="8"/>
        <v>12</v>
      </c>
      <c r="M18" s="13">
        <f t="shared" si="9"/>
        <v>8175</v>
      </c>
      <c r="N18" s="13">
        <f t="shared" si="10"/>
        <v>0</v>
      </c>
      <c r="O18" s="16">
        <f t="shared" si="11"/>
        <v>8175</v>
      </c>
      <c r="P18" s="13"/>
      <c r="Q18" s="13">
        <f t="shared" si="12"/>
        <v>4120200</v>
      </c>
      <c r="R18" s="13">
        <f t="shared" si="13"/>
        <v>4243517</v>
      </c>
      <c r="S18" s="13">
        <f t="shared" si="14"/>
        <v>123317</v>
      </c>
      <c r="T18" s="13">
        <f t="shared" si="15"/>
        <v>4120200</v>
      </c>
      <c r="U18" s="13">
        <f t="shared" si="16"/>
        <v>123317</v>
      </c>
      <c r="V18" s="11"/>
      <c r="W18" s="11"/>
      <c r="X18" s="11">
        <f t="shared" si="0"/>
        <v>0</v>
      </c>
      <c r="Y18" s="11">
        <f t="shared" si="17"/>
        <v>0</v>
      </c>
      <c r="Z18" s="11">
        <f t="shared" si="18"/>
        <v>0</v>
      </c>
      <c r="AA18" s="112">
        <f t="shared" si="19"/>
        <v>60</v>
      </c>
      <c r="AB18" s="11">
        <f t="shared" si="20"/>
        <v>0</v>
      </c>
      <c r="AC18" s="11">
        <f t="shared" si="21"/>
        <v>3051</v>
      </c>
      <c r="AD18" s="11">
        <f t="shared" si="1"/>
        <v>123317</v>
      </c>
      <c r="AF18">
        <f t="shared" si="2"/>
        <v>123317</v>
      </c>
      <c r="AH18">
        <f t="shared" si="22"/>
        <v>0</v>
      </c>
      <c r="AK18">
        <f t="shared" si="3"/>
        <v>153</v>
      </c>
      <c r="AP18">
        <v>153</v>
      </c>
      <c r="AQ18" t="s">
        <v>186</v>
      </c>
      <c r="AR18">
        <v>153</v>
      </c>
      <c r="AS18" s="73">
        <v>7988</v>
      </c>
      <c r="AT18">
        <v>504</v>
      </c>
      <c r="AU18" s="73">
        <v>8035</v>
      </c>
      <c r="AV18">
        <v>77</v>
      </c>
      <c r="AW18" s="73">
        <v>28319</v>
      </c>
      <c r="AX18" s="73">
        <v>38854</v>
      </c>
      <c r="AY18" s="73">
        <v>4049640</v>
      </c>
      <c r="BA18">
        <v>153</v>
      </c>
      <c r="BB18">
        <v>77.489999999999995</v>
      </c>
      <c r="BC18">
        <v>28.643999999999998</v>
      </c>
      <c r="BD18">
        <v>610.13400000000001</v>
      </c>
      <c r="BE18">
        <v>12</v>
      </c>
      <c r="BF18">
        <v>153</v>
      </c>
      <c r="BG18" s="73">
        <v>4201502</v>
      </c>
      <c r="BH18">
        <v>153</v>
      </c>
      <c r="BI18" s="73">
        <v>4130280</v>
      </c>
      <c r="BJ18">
        <v>12</v>
      </c>
      <c r="BK18">
        <v>153</v>
      </c>
      <c r="BL18" t="s">
        <v>186</v>
      </c>
      <c r="BM18">
        <v>153</v>
      </c>
      <c r="BN18">
        <v>504</v>
      </c>
      <c r="BO18">
        <v>77.489999999999995</v>
      </c>
      <c r="BP18">
        <v>28.643999999999998</v>
      </c>
      <c r="BQ18">
        <v>610.13400000000001</v>
      </c>
      <c r="BR18">
        <v>12</v>
      </c>
      <c r="BT18">
        <v>153</v>
      </c>
      <c r="BU18" t="s">
        <v>186</v>
      </c>
      <c r="BV18">
        <v>153</v>
      </c>
      <c r="BW18" s="73">
        <v>8035</v>
      </c>
      <c r="BX18" s="73">
        <v>4201502</v>
      </c>
      <c r="BZ18" t="s">
        <v>15</v>
      </c>
    </row>
    <row r="19" spans="1:78" x14ac:dyDescent="0.2">
      <c r="A19" s="29">
        <v>12</v>
      </c>
      <c r="B19">
        <v>171</v>
      </c>
      <c r="C19" t="s">
        <v>328</v>
      </c>
      <c r="D19">
        <v>171</v>
      </c>
      <c r="E19" s="73">
        <v>7988</v>
      </c>
      <c r="F19">
        <f t="shared" si="4"/>
        <v>887.3</v>
      </c>
      <c r="G19" s="73">
        <f t="shared" si="5"/>
        <v>7988</v>
      </c>
      <c r="H19">
        <f t="shared" si="6"/>
        <v>72.78</v>
      </c>
      <c r="I19">
        <f t="shared" si="6"/>
        <v>45.94</v>
      </c>
      <c r="J19">
        <f t="shared" si="6"/>
        <v>1006.02</v>
      </c>
      <c r="K19" s="73">
        <f t="shared" si="7"/>
        <v>6834533</v>
      </c>
      <c r="L19">
        <f t="shared" si="8"/>
        <v>18.5</v>
      </c>
      <c r="M19" s="13">
        <f t="shared" si="9"/>
        <v>8128</v>
      </c>
      <c r="N19" s="13">
        <f t="shared" si="10"/>
        <v>5</v>
      </c>
      <c r="O19" s="16">
        <f t="shared" si="11"/>
        <v>8133</v>
      </c>
      <c r="P19" s="13"/>
      <c r="Q19" s="13">
        <f t="shared" si="12"/>
        <v>7211974</v>
      </c>
      <c r="R19" s="13">
        <f t="shared" si="13"/>
        <v>6902878</v>
      </c>
      <c r="S19" s="13">
        <f t="shared" si="14"/>
        <v>0</v>
      </c>
      <c r="T19" s="13">
        <f t="shared" si="15"/>
        <v>7216411</v>
      </c>
      <c r="U19" s="13">
        <f t="shared" si="16"/>
        <v>0</v>
      </c>
      <c r="V19" s="11"/>
      <c r="W19" s="11"/>
      <c r="X19" s="11">
        <f t="shared" si="0"/>
        <v>4437</v>
      </c>
      <c r="Y19" s="11">
        <f t="shared" si="17"/>
        <v>230</v>
      </c>
      <c r="Z19" s="11">
        <f t="shared" si="18"/>
        <v>364</v>
      </c>
      <c r="AA19" s="112">
        <f t="shared" si="19"/>
        <v>93</v>
      </c>
      <c r="AB19" s="11">
        <f t="shared" si="20"/>
        <v>5031</v>
      </c>
      <c r="AC19" s="11">
        <f t="shared" si="21"/>
        <v>0</v>
      </c>
      <c r="AD19" s="11">
        <f t="shared" si="1"/>
        <v>0</v>
      </c>
      <c r="AF19">
        <f t="shared" si="2"/>
        <v>0</v>
      </c>
      <c r="AH19">
        <f t="shared" si="22"/>
        <v>0</v>
      </c>
      <c r="AK19">
        <f t="shared" si="3"/>
        <v>171</v>
      </c>
      <c r="AP19">
        <v>171</v>
      </c>
      <c r="AQ19" t="s">
        <v>328</v>
      </c>
      <c r="AR19">
        <v>171</v>
      </c>
      <c r="AS19" s="73">
        <v>7988</v>
      </c>
      <c r="AT19">
        <v>887.3</v>
      </c>
      <c r="AU19" s="73">
        <v>7988</v>
      </c>
      <c r="AV19">
        <v>73</v>
      </c>
      <c r="AW19" s="73">
        <v>39309</v>
      </c>
      <c r="AX19" s="73">
        <v>55114</v>
      </c>
      <c r="AY19" s="73">
        <v>7087752</v>
      </c>
      <c r="BA19">
        <v>171</v>
      </c>
      <c r="BB19">
        <v>72.78</v>
      </c>
      <c r="BC19">
        <v>45.94</v>
      </c>
      <c r="BD19" s="110">
        <v>1006.02</v>
      </c>
      <c r="BE19">
        <v>18.5</v>
      </c>
      <c r="BF19">
        <v>171</v>
      </c>
      <c r="BG19" s="73">
        <v>6834533</v>
      </c>
      <c r="BH19">
        <v>171</v>
      </c>
      <c r="BI19" s="73">
        <v>7229720</v>
      </c>
      <c r="BJ19">
        <v>18.5</v>
      </c>
      <c r="BK19">
        <v>171</v>
      </c>
      <c r="BL19" t="s">
        <v>328</v>
      </c>
      <c r="BM19">
        <v>171</v>
      </c>
      <c r="BN19">
        <v>887.3</v>
      </c>
      <c r="BO19">
        <v>72.78</v>
      </c>
      <c r="BP19">
        <v>45.94</v>
      </c>
      <c r="BQ19" s="110">
        <v>1006.02</v>
      </c>
      <c r="BR19">
        <v>18.5</v>
      </c>
      <c r="BT19">
        <v>171</v>
      </c>
      <c r="BU19" t="s">
        <v>328</v>
      </c>
      <c r="BV19">
        <v>171</v>
      </c>
      <c r="BW19" s="73">
        <v>7988</v>
      </c>
      <c r="BX19" s="73">
        <v>6834533</v>
      </c>
      <c r="BZ19" t="s">
        <v>328</v>
      </c>
    </row>
    <row r="20" spans="1:78" x14ac:dyDescent="0.2">
      <c r="A20" s="29">
        <v>13</v>
      </c>
      <c r="B20">
        <v>225</v>
      </c>
      <c r="C20" t="s">
        <v>16</v>
      </c>
      <c r="D20">
        <v>225</v>
      </c>
      <c r="E20" s="73">
        <v>7988</v>
      </c>
      <c r="F20">
        <f t="shared" si="4"/>
        <v>4468.8999999999996</v>
      </c>
      <c r="G20" s="73">
        <f t="shared" si="5"/>
        <v>8038</v>
      </c>
      <c r="H20">
        <f t="shared" si="6"/>
        <v>675.99</v>
      </c>
      <c r="I20">
        <f t="shared" si="6"/>
        <v>119.62</v>
      </c>
      <c r="J20">
        <f t="shared" si="6"/>
        <v>5264.51</v>
      </c>
      <c r="K20" s="73">
        <f t="shared" si="7"/>
        <v>36444292</v>
      </c>
      <c r="L20">
        <f t="shared" si="8"/>
        <v>107.5</v>
      </c>
      <c r="M20" s="13">
        <f t="shared" si="9"/>
        <v>8178</v>
      </c>
      <c r="N20" s="13">
        <f t="shared" si="10"/>
        <v>0</v>
      </c>
      <c r="O20" s="16">
        <f t="shared" si="11"/>
        <v>8178</v>
      </c>
      <c r="P20" s="13"/>
      <c r="Q20" s="13">
        <f t="shared" si="12"/>
        <v>36546664</v>
      </c>
      <c r="R20" s="13">
        <f t="shared" si="13"/>
        <v>36808735</v>
      </c>
      <c r="S20" s="13">
        <f t="shared" si="14"/>
        <v>262071</v>
      </c>
      <c r="T20" s="13">
        <f t="shared" si="15"/>
        <v>36546664</v>
      </c>
      <c r="U20" s="13">
        <f t="shared" si="16"/>
        <v>262071</v>
      </c>
      <c r="V20" s="11"/>
      <c r="W20" s="11"/>
      <c r="X20" s="11">
        <f t="shared" si="0"/>
        <v>0</v>
      </c>
      <c r="Y20" s="11">
        <f t="shared" si="17"/>
        <v>0</v>
      </c>
      <c r="Z20" s="11">
        <f t="shared" si="18"/>
        <v>0</v>
      </c>
      <c r="AA20" s="112">
        <f t="shared" si="19"/>
        <v>538</v>
      </c>
      <c r="AB20" s="11">
        <f t="shared" si="20"/>
        <v>0</v>
      </c>
      <c r="AC20" s="11">
        <f t="shared" si="21"/>
        <v>26323</v>
      </c>
      <c r="AD20" s="11">
        <f t="shared" si="1"/>
        <v>262071</v>
      </c>
      <c r="AF20">
        <f t="shared" si="2"/>
        <v>262071</v>
      </c>
      <c r="AH20">
        <f t="shared" si="22"/>
        <v>0</v>
      </c>
      <c r="AK20">
        <f t="shared" si="3"/>
        <v>225</v>
      </c>
      <c r="AP20">
        <v>225</v>
      </c>
      <c r="AQ20" t="s">
        <v>16</v>
      </c>
      <c r="AR20">
        <v>225</v>
      </c>
      <c r="AS20" s="73">
        <v>7988</v>
      </c>
      <c r="AT20" s="110">
        <v>4468.8999999999996</v>
      </c>
      <c r="AU20" s="73">
        <v>8038</v>
      </c>
      <c r="AV20">
        <v>676</v>
      </c>
      <c r="AW20" s="73">
        <v>227144</v>
      </c>
      <c r="AX20" s="73">
        <v>308832</v>
      </c>
      <c r="AY20" s="73">
        <v>35921018</v>
      </c>
      <c r="BA20">
        <v>225</v>
      </c>
      <c r="BB20">
        <v>675.99</v>
      </c>
      <c r="BC20">
        <v>119.62</v>
      </c>
      <c r="BD20" s="110">
        <v>5264.51</v>
      </c>
      <c r="BE20">
        <v>107.5</v>
      </c>
      <c r="BF20">
        <v>225</v>
      </c>
      <c r="BG20" s="73">
        <v>36444292</v>
      </c>
      <c r="BH20">
        <v>225</v>
      </c>
      <c r="BI20" s="73">
        <v>36636042</v>
      </c>
      <c r="BJ20">
        <v>107.5</v>
      </c>
      <c r="BK20">
        <v>225</v>
      </c>
      <c r="BL20" t="s">
        <v>16</v>
      </c>
      <c r="BM20">
        <v>225</v>
      </c>
      <c r="BN20" s="110">
        <v>4468.8999999999996</v>
      </c>
      <c r="BO20">
        <v>675.99</v>
      </c>
      <c r="BP20">
        <v>119.62</v>
      </c>
      <c r="BQ20" s="110">
        <v>5264.51</v>
      </c>
      <c r="BR20">
        <v>107.5</v>
      </c>
      <c r="BT20">
        <v>225</v>
      </c>
      <c r="BU20" t="s">
        <v>16</v>
      </c>
      <c r="BV20">
        <v>225</v>
      </c>
      <c r="BW20" s="73">
        <v>8038</v>
      </c>
      <c r="BX20" s="73">
        <v>36444292</v>
      </c>
      <c r="BZ20" t="s">
        <v>16</v>
      </c>
    </row>
    <row r="21" spans="1:78" x14ac:dyDescent="0.2">
      <c r="A21" s="29">
        <v>14</v>
      </c>
      <c r="B21">
        <v>234</v>
      </c>
      <c r="C21" t="s">
        <v>17</v>
      </c>
      <c r="D21">
        <v>234</v>
      </c>
      <c r="E21" s="73">
        <v>7988</v>
      </c>
      <c r="F21">
        <f t="shared" si="4"/>
        <v>1199.7</v>
      </c>
      <c r="G21" s="73">
        <f t="shared" si="5"/>
        <v>7988</v>
      </c>
      <c r="H21">
        <f t="shared" si="6"/>
        <v>131.47</v>
      </c>
      <c r="I21">
        <f t="shared" si="6"/>
        <v>31.526</v>
      </c>
      <c r="J21">
        <f t="shared" si="6"/>
        <v>1362.6959999999999</v>
      </c>
      <c r="K21" s="73">
        <f t="shared" si="7"/>
        <v>9603174</v>
      </c>
      <c r="L21">
        <f t="shared" si="8"/>
        <v>28.5</v>
      </c>
      <c r="M21" s="13">
        <f t="shared" si="9"/>
        <v>8128</v>
      </c>
      <c r="N21" s="13">
        <f t="shared" si="10"/>
        <v>5</v>
      </c>
      <c r="O21" s="16">
        <f t="shared" si="11"/>
        <v>8133</v>
      </c>
      <c r="P21" s="13"/>
      <c r="Q21" s="13">
        <f t="shared" si="12"/>
        <v>9751162</v>
      </c>
      <c r="R21" s="13">
        <f t="shared" si="13"/>
        <v>9699206</v>
      </c>
      <c r="S21" s="13">
        <f t="shared" si="14"/>
        <v>0</v>
      </c>
      <c r="T21" s="13">
        <f t="shared" si="15"/>
        <v>9757160</v>
      </c>
      <c r="U21" s="13">
        <f t="shared" si="16"/>
        <v>0</v>
      </c>
      <c r="V21" s="11"/>
      <c r="W21" s="11"/>
      <c r="X21" s="11">
        <f t="shared" si="0"/>
        <v>5999</v>
      </c>
      <c r="Y21" s="11">
        <f t="shared" si="17"/>
        <v>158</v>
      </c>
      <c r="Z21" s="11">
        <f t="shared" si="18"/>
        <v>657</v>
      </c>
      <c r="AA21" s="112">
        <f t="shared" si="19"/>
        <v>143</v>
      </c>
      <c r="AB21" s="11">
        <f t="shared" si="20"/>
        <v>6814</v>
      </c>
      <c r="AC21" s="11">
        <f t="shared" si="21"/>
        <v>0</v>
      </c>
      <c r="AD21" s="11">
        <f t="shared" si="1"/>
        <v>0</v>
      </c>
      <c r="AF21">
        <f t="shared" si="2"/>
        <v>0</v>
      </c>
      <c r="AH21">
        <f t="shared" si="22"/>
        <v>0</v>
      </c>
      <c r="AK21">
        <f t="shared" si="3"/>
        <v>234</v>
      </c>
      <c r="AP21">
        <v>234</v>
      </c>
      <c r="AQ21" t="s">
        <v>17</v>
      </c>
      <c r="AR21">
        <v>234</v>
      </c>
      <c r="AS21" s="73">
        <v>7988</v>
      </c>
      <c r="AT21" s="110">
        <v>1199.7</v>
      </c>
      <c r="AU21" s="73">
        <v>7988</v>
      </c>
      <c r="AV21">
        <v>131</v>
      </c>
      <c r="AW21" s="73">
        <v>47904</v>
      </c>
      <c r="AX21" s="73">
        <v>78244</v>
      </c>
      <c r="AY21" s="73">
        <v>9583204</v>
      </c>
      <c r="BA21">
        <v>234</v>
      </c>
      <c r="BB21">
        <v>131.47</v>
      </c>
      <c r="BC21">
        <v>31.526</v>
      </c>
      <c r="BD21" s="110">
        <v>1362.6959999999999</v>
      </c>
      <c r="BE21">
        <v>28.5</v>
      </c>
      <c r="BF21">
        <v>234</v>
      </c>
      <c r="BG21" s="73">
        <v>9603174</v>
      </c>
      <c r="BH21">
        <v>234</v>
      </c>
      <c r="BI21" s="73">
        <v>9775156</v>
      </c>
      <c r="BJ21">
        <v>28.5</v>
      </c>
      <c r="BK21">
        <v>234</v>
      </c>
      <c r="BL21" t="s">
        <v>17</v>
      </c>
      <c r="BM21">
        <v>234</v>
      </c>
      <c r="BN21" s="110">
        <v>1199.7</v>
      </c>
      <c r="BO21">
        <v>131.47</v>
      </c>
      <c r="BP21">
        <v>31.526</v>
      </c>
      <c r="BQ21" s="110">
        <v>1362.6959999999999</v>
      </c>
      <c r="BR21">
        <v>28.5</v>
      </c>
      <c r="BT21">
        <v>234</v>
      </c>
      <c r="BU21" t="s">
        <v>17</v>
      </c>
      <c r="BV21">
        <v>234</v>
      </c>
      <c r="BW21" s="73">
        <v>7988</v>
      </c>
      <c r="BX21" s="73">
        <v>9603174</v>
      </c>
      <c r="BZ21" t="s">
        <v>17</v>
      </c>
    </row>
    <row r="22" spans="1:78" x14ac:dyDescent="0.2">
      <c r="A22" s="29">
        <v>15</v>
      </c>
      <c r="B22">
        <v>243</v>
      </c>
      <c r="C22" t="s">
        <v>18</v>
      </c>
      <c r="D22">
        <v>243</v>
      </c>
      <c r="E22" s="73">
        <v>7988</v>
      </c>
      <c r="F22">
        <f t="shared" si="4"/>
        <v>219</v>
      </c>
      <c r="G22" s="73">
        <f t="shared" si="5"/>
        <v>8013</v>
      </c>
      <c r="H22">
        <f t="shared" si="6"/>
        <v>24.29</v>
      </c>
      <c r="I22">
        <f t="shared" si="6"/>
        <v>32.536999999999999</v>
      </c>
      <c r="J22">
        <f t="shared" si="6"/>
        <v>275.827</v>
      </c>
      <c r="K22" s="73">
        <f t="shared" si="7"/>
        <v>1741225</v>
      </c>
      <c r="L22">
        <f t="shared" si="8"/>
        <v>4</v>
      </c>
      <c r="M22" s="13">
        <f t="shared" si="9"/>
        <v>8153</v>
      </c>
      <c r="N22" s="13">
        <f t="shared" si="10"/>
        <v>0</v>
      </c>
      <c r="O22" s="16">
        <f t="shared" si="11"/>
        <v>8153</v>
      </c>
      <c r="P22" s="13"/>
      <c r="Q22" s="13">
        <f t="shared" si="12"/>
        <v>1785507</v>
      </c>
      <c r="R22" s="13">
        <f t="shared" si="13"/>
        <v>1758637</v>
      </c>
      <c r="S22" s="13">
        <f t="shared" si="14"/>
        <v>0</v>
      </c>
      <c r="T22" s="13">
        <f t="shared" si="15"/>
        <v>1785507</v>
      </c>
      <c r="U22" s="13">
        <f t="shared" si="16"/>
        <v>0</v>
      </c>
      <c r="V22" s="11"/>
      <c r="W22" s="11"/>
      <c r="X22" s="11">
        <f t="shared" si="0"/>
        <v>0</v>
      </c>
      <c r="Y22" s="11">
        <f t="shared" si="17"/>
        <v>0</v>
      </c>
      <c r="Z22" s="11">
        <f t="shared" si="18"/>
        <v>0</v>
      </c>
      <c r="AA22" s="112">
        <f t="shared" si="19"/>
        <v>20</v>
      </c>
      <c r="AB22" s="11">
        <f t="shared" si="20"/>
        <v>0</v>
      </c>
      <c r="AC22" s="11">
        <f t="shared" si="21"/>
        <v>1379</v>
      </c>
      <c r="AD22" s="11">
        <f t="shared" si="1"/>
        <v>0</v>
      </c>
      <c r="AF22">
        <f t="shared" si="2"/>
        <v>0</v>
      </c>
      <c r="AH22">
        <f t="shared" si="22"/>
        <v>0</v>
      </c>
      <c r="AK22">
        <f t="shared" si="3"/>
        <v>243</v>
      </c>
      <c r="AP22">
        <v>243</v>
      </c>
      <c r="AQ22" t="s">
        <v>18</v>
      </c>
      <c r="AR22">
        <v>243</v>
      </c>
      <c r="AS22" s="73">
        <v>7988</v>
      </c>
      <c r="AT22">
        <v>219</v>
      </c>
      <c r="AU22" s="73">
        <v>8013</v>
      </c>
      <c r="AV22">
        <v>24</v>
      </c>
      <c r="AW22" s="73">
        <v>6011</v>
      </c>
      <c r="AX22" s="73">
        <v>8432</v>
      </c>
      <c r="AY22" s="73">
        <v>1754847</v>
      </c>
      <c r="BA22">
        <v>243</v>
      </c>
      <c r="BB22">
        <v>24.29</v>
      </c>
      <c r="BC22">
        <v>32.536999999999999</v>
      </c>
      <c r="BD22">
        <v>275.827</v>
      </c>
      <c r="BE22">
        <v>4</v>
      </c>
      <c r="BF22">
        <v>243</v>
      </c>
      <c r="BG22" s="73">
        <v>1741225</v>
      </c>
      <c r="BH22">
        <v>243</v>
      </c>
      <c r="BI22" s="73">
        <v>1789887</v>
      </c>
      <c r="BJ22">
        <v>4</v>
      </c>
      <c r="BK22">
        <v>243</v>
      </c>
      <c r="BL22" t="s">
        <v>18</v>
      </c>
      <c r="BM22">
        <v>243</v>
      </c>
      <c r="BN22">
        <v>219</v>
      </c>
      <c r="BO22">
        <v>24.29</v>
      </c>
      <c r="BP22">
        <v>32.536999999999999</v>
      </c>
      <c r="BQ22">
        <v>275.827</v>
      </c>
      <c r="BR22">
        <v>4</v>
      </c>
      <c r="BT22">
        <v>243</v>
      </c>
      <c r="BU22" t="s">
        <v>18</v>
      </c>
      <c r="BV22">
        <v>243</v>
      </c>
      <c r="BW22" s="73">
        <v>8013</v>
      </c>
      <c r="BX22" s="73">
        <v>1741225</v>
      </c>
      <c r="BZ22" t="s">
        <v>18</v>
      </c>
    </row>
    <row r="23" spans="1:78" x14ac:dyDescent="0.2">
      <c r="A23" s="29">
        <v>16</v>
      </c>
      <c r="B23">
        <v>261</v>
      </c>
      <c r="C23" t="s">
        <v>19</v>
      </c>
      <c r="D23">
        <v>261</v>
      </c>
      <c r="E23" s="73">
        <v>7988</v>
      </c>
      <c r="F23">
        <f t="shared" si="4"/>
        <v>12682</v>
      </c>
      <c r="G23" s="73">
        <f t="shared" si="5"/>
        <v>7988</v>
      </c>
      <c r="H23">
        <f t="shared" si="6"/>
        <v>1480.77</v>
      </c>
      <c r="I23">
        <f t="shared" si="6"/>
        <v>306.35199999999998</v>
      </c>
      <c r="J23">
        <f t="shared" si="6"/>
        <v>14469.121999999999</v>
      </c>
      <c r="K23" s="73">
        <f t="shared" si="7"/>
        <v>101877354</v>
      </c>
      <c r="L23">
        <f t="shared" si="8"/>
        <v>134.5</v>
      </c>
      <c r="M23" s="13">
        <f t="shared" si="9"/>
        <v>8128</v>
      </c>
      <c r="N23" s="13">
        <f t="shared" si="10"/>
        <v>5</v>
      </c>
      <c r="O23" s="16">
        <f t="shared" si="11"/>
        <v>8133</v>
      </c>
      <c r="P23" s="13"/>
      <c r="Q23" s="13">
        <f t="shared" si="12"/>
        <v>103079296</v>
      </c>
      <c r="R23" s="13">
        <f t="shared" si="13"/>
        <v>102896128</v>
      </c>
      <c r="S23" s="13">
        <f t="shared" si="14"/>
        <v>0</v>
      </c>
      <c r="T23" s="13">
        <f t="shared" si="15"/>
        <v>103142706</v>
      </c>
      <c r="U23" s="13">
        <f t="shared" si="16"/>
        <v>0</v>
      </c>
      <c r="V23" s="11"/>
      <c r="W23" s="11"/>
      <c r="X23" s="11">
        <f t="shared" si="0"/>
        <v>63410</v>
      </c>
      <c r="Y23" s="11">
        <f t="shared" si="17"/>
        <v>1532</v>
      </c>
      <c r="Z23" s="11">
        <f t="shared" si="18"/>
        <v>7404</v>
      </c>
      <c r="AA23" s="112">
        <f t="shared" si="19"/>
        <v>673</v>
      </c>
      <c r="AB23" s="11">
        <f t="shared" si="20"/>
        <v>72346</v>
      </c>
      <c r="AC23" s="11">
        <f t="shared" si="21"/>
        <v>0</v>
      </c>
      <c r="AD23" s="11">
        <f t="shared" si="1"/>
        <v>0</v>
      </c>
      <c r="AF23">
        <f t="shared" si="2"/>
        <v>0</v>
      </c>
      <c r="AH23">
        <f t="shared" si="22"/>
        <v>0</v>
      </c>
      <c r="AK23">
        <f t="shared" si="3"/>
        <v>261</v>
      </c>
      <c r="AP23">
        <v>261</v>
      </c>
      <c r="AQ23" t="s">
        <v>19</v>
      </c>
      <c r="AR23">
        <v>261</v>
      </c>
      <c r="AS23" s="73">
        <v>7988</v>
      </c>
      <c r="AT23" s="110">
        <v>12682</v>
      </c>
      <c r="AU23" s="73">
        <v>7988</v>
      </c>
      <c r="AV23" s="73">
        <v>1481</v>
      </c>
      <c r="AW23" s="73">
        <v>183033</v>
      </c>
      <c r="AX23" s="73">
        <v>277193</v>
      </c>
      <c r="AY23" s="73">
        <v>101303816</v>
      </c>
      <c r="BA23">
        <v>261</v>
      </c>
      <c r="BB23" s="110">
        <v>1480.77</v>
      </c>
      <c r="BC23">
        <v>306.35199999999998</v>
      </c>
      <c r="BD23" s="110">
        <v>14469.121999999999</v>
      </c>
      <c r="BE23">
        <v>134.5</v>
      </c>
      <c r="BF23">
        <v>261</v>
      </c>
      <c r="BG23" s="73">
        <v>101877354</v>
      </c>
      <c r="BH23">
        <v>261</v>
      </c>
      <c r="BI23" s="73">
        <v>103332936</v>
      </c>
      <c r="BJ23">
        <v>134.5</v>
      </c>
      <c r="BK23">
        <v>261</v>
      </c>
      <c r="BL23" t="s">
        <v>19</v>
      </c>
      <c r="BM23">
        <v>261</v>
      </c>
      <c r="BN23" s="110">
        <v>12682</v>
      </c>
      <c r="BO23" s="110">
        <v>1480.77</v>
      </c>
      <c r="BP23">
        <v>306.35199999999998</v>
      </c>
      <c r="BQ23" s="110">
        <v>14469.121999999999</v>
      </c>
      <c r="BR23">
        <v>134.5</v>
      </c>
      <c r="BT23">
        <v>261</v>
      </c>
      <c r="BU23" t="s">
        <v>19</v>
      </c>
      <c r="BV23">
        <v>261</v>
      </c>
      <c r="BW23" s="73">
        <v>7988</v>
      </c>
      <c r="BX23" s="73">
        <v>101877354</v>
      </c>
      <c r="BZ23" t="s">
        <v>19</v>
      </c>
    </row>
    <row r="24" spans="1:78" x14ac:dyDescent="0.2">
      <c r="A24" s="29">
        <v>17</v>
      </c>
      <c r="B24">
        <v>279</v>
      </c>
      <c r="C24" t="s">
        <v>20</v>
      </c>
      <c r="D24">
        <v>279</v>
      </c>
      <c r="E24" s="73">
        <v>7988</v>
      </c>
      <c r="F24">
        <f t="shared" si="4"/>
        <v>775</v>
      </c>
      <c r="G24" s="73">
        <f t="shared" si="5"/>
        <v>7988</v>
      </c>
      <c r="H24">
        <f t="shared" si="6"/>
        <v>116.07</v>
      </c>
      <c r="I24">
        <f t="shared" si="6"/>
        <v>28.736000000000001</v>
      </c>
      <c r="J24">
        <f t="shared" si="6"/>
        <v>919.80600000000004</v>
      </c>
      <c r="K24" s="73">
        <f t="shared" si="7"/>
        <v>6344070</v>
      </c>
      <c r="L24">
        <f t="shared" si="8"/>
        <v>17.5</v>
      </c>
      <c r="M24" s="13">
        <f t="shared" si="9"/>
        <v>8128</v>
      </c>
      <c r="N24" s="13">
        <f t="shared" si="10"/>
        <v>5</v>
      </c>
      <c r="O24" s="16">
        <f t="shared" si="11"/>
        <v>8133</v>
      </c>
      <c r="P24" s="13"/>
      <c r="Q24" s="13">
        <f t="shared" si="12"/>
        <v>6299200</v>
      </c>
      <c r="R24" s="13">
        <f t="shared" si="13"/>
        <v>6407511</v>
      </c>
      <c r="S24" s="13">
        <f t="shared" si="14"/>
        <v>108311</v>
      </c>
      <c r="T24" s="13">
        <f t="shared" si="15"/>
        <v>6303075</v>
      </c>
      <c r="U24" s="13">
        <f t="shared" si="16"/>
        <v>104436</v>
      </c>
      <c r="V24" s="11"/>
      <c r="W24" s="11"/>
      <c r="X24" s="11">
        <f t="shared" si="0"/>
        <v>3875</v>
      </c>
      <c r="Y24" s="11">
        <f t="shared" si="17"/>
        <v>144</v>
      </c>
      <c r="Z24" s="11">
        <f t="shared" si="18"/>
        <v>580</v>
      </c>
      <c r="AA24" s="112">
        <f t="shared" si="19"/>
        <v>88</v>
      </c>
      <c r="AB24" s="11">
        <f t="shared" si="20"/>
        <v>4599</v>
      </c>
      <c r="AC24" s="11">
        <f t="shared" si="21"/>
        <v>0</v>
      </c>
      <c r="AD24" s="11">
        <f t="shared" si="1"/>
        <v>104436</v>
      </c>
      <c r="AF24">
        <f t="shared" si="2"/>
        <v>108311</v>
      </c>
      <c r="AH24">
        <f t="shared" si="22"/>
        <v>3875</v>
      </c>
      <c r="AK24">
        <f t="shared" si="3"/>
        <v>279</v>
      </c>
      <c r="AP24">
        <v>279</v>
      </c>
      <c r="AQ24" t="s">
        <v>20</v>
      </c>
      <c r="AR24">
        <v>279</v>
      </c>
      <c r="AS24" s="73">
        <v>7988</v>
      </c>
      <c r="AT24">
        <v>775</v>
      </c>
      <c r="AU24" s="73">
        <v>7988</v>
      </c>
      <c r="AV24">
        <v>116</v>
      </c>
      <c r="AW24" s="73">
        <v>29043</v>
      </c>
      <c r="AX24" s="73">
        <v>45209</v>
      </c>
      <c r="AY24" s="73">
        <v>6190700</v>
      </c>
      <c r="BA24">
        <v>279</v>
      </c>
      <c r="BB24">
        <v>116.07</v>
      </c>
      <c r="BC24">
        <v>28.736000000000001</v>
      </c>
      <c r="BD24">
        <v>919.80600000000004</v>
      </c>
      <c r="BE24">
        <v>17.5</v>
      </c>
      <c r="BF24">
        <v>279</v>
      </c>
      <c r="BG24" s="73">
        <v>6344070</v>
      </c>
      <c r="BH24">
        <v>279</v>
      </c>
      <c r="BI24" s="73">
        <v>6314700</v>
      </c>
      <c r="BJ24">
        <v>17.5</v>
      </c>
      <c r="BK24">
        <v>279</v>
      </c>
      <c r="BL24" t="s">
        <v>20</v>
      </c>
      <c r="BM24">
        <v>279</v>
      </c>
      <c r="BN24">
        <v>775</v>
      </c>
      <c r="BO24">
        <v>116.07</v>
      </c>
      <c r="BP24">
        <v>28.736000000000001</v>
      </c>
      <c r="BQ24">
        <v>919.80600000000004</v>
      </c>
      <c r="BR24">
        <v>17.5</v>
      </c>
      <c r="BT24">
        <v>279</v>
      </c>
      <c r="BU24" t="s">
        <v>20</v>
      </c>
      <c r="BV24">
        <v>279</v>
      </c>
      <c r="BW24" s="73">
        <v>7988</v>
      </c>
      <c r="BX24" s="73">
        <v>6344070</v>
      </c>
      <c r="BZ24" t="s">
        <v>20</v>
      </c>
    </row>
    <row r="25" spans="1:78" x14ac:dyDescent="0.2">
      <c r="A25" s="29">
        <v>18</v>
      </c>
      <c r="B25">
        <v>333</v>
      </c>
      <c r="C25" t="s">
        <v>194</v>
      </c>
      <c r="D25">
        <v>333</v>
      </c>
      <c r="E25" s="73">
        <v>7988</v>
      </c>
      <c r="F25">
        <f t="shared" si="4"/>
        <v>371</v>
      </c>
      <c r="G25" s="73">
        <f t="shared" si="5"/>
        <v>8018</v>
      </c>
      <c r="H25">
        <f t="shared" si="6"/>
        <v>35.520000000000003</v>
      </c>
      <c r="I25">
        <f t="shared" si="6"/>
        <v>29.431000000000001</v>
      </c>
      <c r="J25">
        <f t="shared" si="6"/>
        <v>435.95100000000002</v>
      </c>
      <c r="K25" s="73">
        <f t="shared" si="7"/>
        <v>3135038</v>
      </c>
      <c r="L25">
        <f t="shared" si="8"/>
        <v>9</v>
      </c>
      <c r="M25" s="13">
        <f t="shared" si="9"/>
        <v>8158</v>
      </c>
      <c r="N25" s="13">
        <f t="shared" si="10"/>
        <v>0</v>
      </c>
      <c r="O25" s="16">
        <f t="shared" si="11"/>
        <v>8158</v>
      </c>
      <c r="P25" s="13"/>
      <c r="Q25" s="13">
        <f t="shared" si="12"/>
        <v>3026618</v>
      </c>
      <c r="R25" s="13">
        <f t="shared" si="13"/>
        <v>3166388</v>
      </c>
      <c r="S25" s="13">
        <f t="shared" si="14"/>
        <v>139770</v>
      </c>
      <c r="T25" s="13">
        <f t="shared" si="15"/>
        <v>3026618</v>
      </c>
      <c r="U25" s="13">
        <f t="shared" si="16"/>
        <v>139770</v>
      </c>
      <c r="V25" s="11"/>
      <c r="W25" s="11"/>
      <c r="X25" s="11">
        <f t="shared" si="0"/>
        <v>0</v>
      </c>
      <c r="Y25" s="11">
        <f t="shared" si="17"/>
        <v>0</v>
      </c>
      <c r="Z25" s="11">
        <f t="shared" si="18"/>
        <v>0</v>
      </c>
      <c r="AA25" s="112">
        <f t="shared" si="19"/>
        <v>45</v>
      </c>
      <c r="AB25" s="11">
        <f t="shared" si="20"/>
        <v>0</v>
      </c>
      <c r="AC25" s="11">
        <f t="shared" si="21"/>
        <v>2180</v>
      </c>
      <c r="AD25" s="11">
        <f t="shared" si="1"/>
        <v>139770</v>
      </c>
      <c r="AF25">
        <f t="shared" si="2"/>
        <v>139770</v>
      </c>
      <c r="AH25">
        <f t="shared" si="22"/>
        <v>0</v>
      </c>
      <c r="AK25">
        <f t="shared" si="3"/>
        <v>333</v>
      </c>
      <c r="AP25">
        <v>333</v>
      </c>
      <c r="AQ25" t="s">
        <v>194</v>
      </c>
      <c r="AR25">
        <v>333</v>
      </c>
      <c r="AS25" s="73">
        <v>7988</v>
      </c>
      <c r="AT25">
        <v>371</v>
      </c>
      <c r="AU25" s="73">
        <v>8018</v>
      </c>
      <c r="AV25">
        <v>36</v>
      </c>
      <c r="AW25" s="73">
        <v>29101</v>
      </c>
      <c r="AX25" s="73">
        <v>36500</v>
      </c>
      <c r="AY25" s="73">
        <v>2974678</v>
      </c>
      <c r="BA25">
        <v>333</v>
      </c>
      <c r="BB25">
        <v>35.520000000000003</v>
      </c>
      <c r="BC25">
        <v>29.431000000000001</v>
      </c>
      <c r="BD25">
        <v>435.95100000000002</v>
      </c>
      <c r="BE25">
        <v>9</v>
      </c>
      <c r="BF25">
        <v>333</v>
      </c>
      <c r="BG25" s="73">
        <v>3135038</v>
      </c>
      <c r="BH25">
        <v>333</v>
      </c>
      <c r="BI25" s="73">
        <v>3034038</v>
      </c>
      <c r="BJ25">
        <v>9</v>
      </c>
      <c r="BK25">
        <v>333</v>
      </c>
      <c r="BL25" t="s">
        <v>194</v>
      </c>
      <c r="BM25">
        <v>333</v>
      </c>
      <c r="BN25">
        <v>371</v>
      </c>
      <c r="BO25">
        <v>35.520000000000003</v>
      </c>
      <c r="BP25">
        <v>29.431000000000001</v>
      </c>
      <c r="BQ25">
        <v>435.95100000000002</v>
      </c>
      <c r="BR25">
        <v>9</v>
      </c>
      <c r="BT25">
        <v>333</v>
      </c>
      <c r="BU25" t="s">
        <v>194</v>
      </c>
      <c r="BV25">
        <v>333</v>
      </c>
      <c r="BW25" s="73">
        <v>8018</v>
      </c>
      <c r="BX25" s="73">
        <v>3135038</v>
      </c>
      <c r="BZ25" t="s">
        <v>21</v>
      </c>
    </row>
    <row r="26" spans="1:78" x14ac:dyDescent="0.2">
      <c r="A26" s="29">
        <v>19</v>
      </c>
      <c r="B26">
        <v>355</v>
      </c>
      <c r="C26" t="s">
        <v>21</v>
      </c>
      <c r="D26">
        <v>355</v>
      </c>
      <c r="E26" s="73">
        <v>7988</v>
      </c>
      <c r="F26">
        <f t="shared" si="4"/>
        <v>267.60000000000002</v>
      </c>
      <c r="G26" s="73">
        <f t="shared" si="5"/>
        <v>7988</v>
      </c>
      <c r="H26">
        <f t="shared" si="6"/>
        <v>30.6</v>
      </c>
      <c r="I26">
        <f t="shared" si="6"/>
        <v>38.545999999999999</v>
      </c>
      <c r="J26">
        <f t="shared" si="6"/>
        <v>336.74599999999998</v>
      </c>
      <c r="K26" s="73">
        <f t="shared" si="7"/>
        <v>2250220</v>
      </c>
      <c r="L26">
        <f t="shared" si="8"/>
        <v>7.5</v>
      </c>
      <c r="M26" s="13">
        <f t="shared" si="9"/>
        <v>8128</v>
      </c>
      <c r="N26" s="13">
        <f t="shared" si="10"/>
        <v>5</v>
      </c>
      <c r="O26" s="16">
        <f t="shared" si="11"/>
        <v>8133</v>
      </c>
      <c r="P26" s="13"/>
      <c r="Q26" s="13">
        <f t="shared" si="12"/>
        <v>2175053</v>
      </c>
      <c r="R26" s="13">
        <f t="shared" si="13"/>
        <v>2272722</v>
      </c>
      <c r="S26" s="13">
        <f t="shared" si="14"/>
        <v>97669</v>
      </c>
      <c r="T26" s="13">
        <f t="shared" si="15"/>
        <v>2176391</v>
      </c>
      <c r="U26" s="13">
        <f t="shared" si="16"/>
        <v>96331</v>
      </c>
      <c r="V26" s="11"/>
      <c r="W26" s="11"/>
      <c r="X26" s="11">
        <f t="shared" si="0"/>
        <v>1338</v>
      </c>
      <c r="Y26" s="11">
        <f t="shared" si="17"/>
        <v>193</v>
      </c>
      <c r="Z26" s="11">
        <f t="shared" si="18"/>
        <v>153</v>
      </c>
      <c r="AA26" s="112">
        <f t="shared" si="19"/>
        <v>38</v>
      </c>
      <c r="AB26" s="11">
        <f t="shared" si="20"/>
        <v>1684</v>
      </c>
      <c r="AC26" s="11">
        <f t="shared" si="21"/>
        <v>0</v>
      </c>
      <c r="AD26" s="11">
        <f t="shared" si="1"/>
        <v>96331</v>
      </c>
      <c r="AF26">
        <f t="shared" si="2"/>
        <v>97669</v>
      </c>
      <c r="AH26">
        <f t="shared" si="22"/>
        <v>1338</v>
      </c>
      <c r="AK26">
        <f t="shared" si="3"/>
        <v>355</v>
      </c>
      <c r="AP26">
        <v>355</v>
      </c>
      <c r="AQ26" t="s">
        <v>21</v>
      </c>
      <c r="AR26">
        <v>355</v>
      </c>
      <c r="AS26" s="73">
        <v>7988</v>
      </c>
      <c r="AT26">
        <v>267.60000000000002</v>
      </c>
      <c r="AU26" s="73">
        <v>7988</v>
      </c>
      <c r="AV26">
        <v>31</v>
      </c>
      <c r="AW26" s="73">
        <v>16597</v>
      </c>
      <c r="AX26" s="73">
        <v>21074</v>
      </c>
      <c r="AY26" s="73">
        <v>2137589</v>
      </c>
      <c r="BA26">
        <v>355</v>
      </c>
      <c r="BB26">
        <v>30.6</v>
      </c>
      <c r="BC26">
        <v>38.545999999999999</v>
      </c>
      <c r="BD26">
        <v>336.74599999999998</v>
      </c>
      <c r="BE26">
        <v>7.5</v>
      </c>
      <c r="BF26">
        <v>355</v>
      </c>
      <c r="BG26" s="73">
        <v>2250220</v>
      </c>
      <c r="BH26">
        <v>355</v>
      </c>
      <c r="BI26" s="73">
        <v>2180405</v>
      </c>
      <c r="BJ26">
        <v>7.5</v>
      </c>
      <c r="BK26">
        <v>355</v>
      </c>
      <c r="BL26" t="s">
        <v>21</v>
      </c>
      <c r="BM26">
        <v>355</v>
      </c>
      <c r="BN26">
        <v>267.60000000000002</v>
      </c>
      <c r="BO26">
        <v>30.6</v>
      </c>
      <c r="BP26">
        <v>38.545999999999999</v>
      </c>
      <c r="BQ26">
        <v>336.74599999999998</v>
      </c>
      <c r="BR26">
        <v>7.5</v>
      </c>
      <c r="BT26">
        <v>355</v>
      </c>
      <c r="BU26" t="s">
        <v>21</v>
      </c>
      <c r="BV26">
        <v>355</v>
      </c>
      <c r="BW26" s="73">
        <v>7988</v>
      </c>
      <c r="BX26" s="73">
        <v>2250220</v>
      </c>
      <c r="BZ26" t="s">
        <v>22</v>
      </c>
    </row>
    <row r="27" spans="1:78" x14ac:dyDescent="0.2">
      <c r="A27" s="29">
        <v>20</v>
      </c>
      <c r="B27">
        <v>387</v>
      </c>
      <c r="C27" t="s">
        <v>22</v>
      </c>
      <c r="D27">
        <v>387</v>
      </c>
      <c r="E27" s="73">
        <v>7988</v>
      </c>
      <c r="F27">
        <f t="shared" si="4"/>
        <v>1375.2</v>
      </c>
      <c r="G27" s="73">
        <f t="shared" si="5"/>
        <v>7988</v>
      </c>
      <c r="H27">
        <f t="shared" si="6"/>
        <v>249.26</v>
      </c>
      <c r="I27">
        <f t="shared" si="6"/>
        <v>45.545999999999999</v>
      </c>
      <c r="J27">
        <f t="shared" si="6"/>
        <v>1670.0060000000001</v>
      </c>
      <c r="K27" s="73">
        <f t="shared" si="7"/>
        <v>11600972</v>
      </c>
      <c r="L27">
        <f t="shared" si="8"/>
        <v>43</v>
      </c>
      <c r="M27" s="13">
        <f t="shared" si="9"/>
        <v>8128</v>
      </c>
      <c r="N27" s="13">
        <f t="shared" si="10"/>
        <v>5</v>
      </c>
      <c r="O27" s="16">
        <f t="shared" si="11"/>
        <v>8133</v>
      </c>
      <c r="P27" s="13"/>
      <c r="Q27" s="13">
        <f t="shared" si="12"/>
        <v>11177626</v>
      </c>
      <c r="R27" s="13">
        <f t="shared" si="13"/>
        <v>11716982</v>
      </c>
      <c r="S27" s="13">
        <f t="shared" si="14"/>
        <v>539356</v>
      </c>
      <c r="T27" s="13">
        <f t="shared" si="15"/>
        <v>11184502</v>
      </c>
      <c r="U27" s="13">
        <f t="shared" si="16"/>
        <v>532480</v>
      </c>
      <c r="V27" s="11"/>
      <c r="W27" s="11"/>
      <c r="X27" s="11">
        <f t="shared" si="0"/>
        <v>6876</v>
      </c>
      <c r="Y27" s="11">
        <f t="shared" si="17"/>
        <v>228</v>
      </c>
      <c r="Z27" s="11">
        <f t="shared" si="18"/>
        <v>1246</v>
      </c>
      <c r="AA27" s="112">
        <f t="shared" si="19"/>
        <v>215</v>
      </c>
      <c r="AB27" s="11">
        <f t="shared" si="20"/>
        <v>8350</v>
      </c>
      <c r="AC27" s="11">
        <f t="shared" si="21"/>
        <v>0</v>
      </c>
      <c r="AD27" s="11">
        <f t="shared" si="1"/>
        <v>532480</v>
      </c>
      <c r="AF27">
        <f t="shared" si="2"/>
        <v>539356</v>
      </c>
      <c r="AH27">
        <f t="shared" si="22"/>
        <v>6876</v>
      </c>
      <c r="AK27">
        <f t="shared" si="3"/>
        <v>387</v>
      </c>
      <c r="AP27">
        <v>387</v>
      </c>
      <c r="AQ27" t="s">
        <v>22</v>
      </c>
      <c r="AR27">
        <v>387</v>
      </c>
      <c r="AS27" s="73">
        <v>7988</v>
      </c>
      <c r="AT27" s="110">
        <v>1375.2</v>
      </c>
      <c r="AU27" s="73">
        <v>7988</v>
      </c>
      <c r="AV27">
        <v>249</v>
      </c>
      <c r="AW27" s="73">
        <v>82437</v>
      </c>
      <c r="AX27" s="73">
        <v>130984</v>
      </c>
      <c r="AY27" s="73">
        <v>10985098</v>
      </c>
      <c r="BA27">
        <v>387</v>
      </c>
      <c r="BB27">
        <v>249.26</v>
      </c>
      <c r="BC27">
        <v>45.545999999999999</v>
      </c>
      <c r="BD27" s="110">
        <v>1670.0060000000001</v>
      </c>
      <c r="BE27">
        <v>43</v>
      </c>
      <c r="BF27">
        <v>387</v>
      </c>
      <c r="BG27" s="73">
        <v>11600972</v>
      </c>
      <c r="BH27">
        <v>387</v>
      </c>
      <c r="BI27" s="73">
        <v>11205130</v>
      </c>
      <c r="BJ27">
        <v>43</v>
      </c>
      <c r="BK27">
        <v>387</v>
      </c>
      <c r="BL27" t="s">
        <v>22</v>
      </c>
      <c r="BM27">
        <v>387</v>
      </c>
      <c r="BN27" s="110">
        <v>1375.2</v>
      </c>
      <c r="BO27">
        <v>249.26</v>
      </c>
      <c r="BP27">
        <v>45.545999999999999</v>
      </c>
      <c r="BQ27" s="110">
        <v>1670.0060000000001</v>
      </c>
      <c r="BR27">
        <v>43</v>
      </c>
      <c r="BT27">
        <v>387</v>
      </c>
      <c r="BU27" t="s">
        <v>22</v>
      </c>
      <c r="BV27">
        <v>387</v>
      </c>
      <c r="BW27" s="73">
        <v>7988</v>
      </c>
      <c r="BX27" s="73">
        <v>11600972</v>
      </c>
      <c r="BZ27" t="s">
        <v>23</v>
      </c>
    </row>
    <row r="28" spans="1:78" x14ac:dyDescent="0.2">
      <c r="A28" s="29">
        <v>21</v>
      </c>
      <c r="B28">
        <v>414</v>
      </c>
      <c r="C28" t="s">
        <v>23</v>
      </c>
      <c r="D28">
        <v>414</v>
      </c>
      <c r="E28" s="73">
        <v>7988</v>
      </c>
      <c r="F28">
        <f t="shared" si="4"/>
        <v>521.1</v>
      </c>
      <c r="G28" s="73">
        <f t="shared" si="5"/>
        <v>8027</v>
      </c>
      <c r="H28">
        <f t="shared" si="6"/>
        <v>69.83</v>
      </c>
      <c r="I28">
        <f t="shared" si="6"/>
        <v>32.009</v>
      </c>
      <c r="J28">
        <f t="shared" si="6"/>
        <v>622.93899999999996</v>
      </c>
      <c r="K28" s="73">
        <f t="shared" si="7"/>
        <v>3969352</v>
      </c>
      <c r="L28">
        <f t="shared" si="8"/>
        <v>17</v>
      </c>
      <c r="M28" s="13">
        <f t="shared" si="9"/>
        <v>8167</v>
      </c>
      <c r="N28" s="13">
        <f t="shared" si="10"/>
        <v>0</v>
      </c>
      <c r="O28" s="16">
        <f t="shared" si="11"/>
        <v>8167</v>
      </c>
      <c r="P28" s="13"/>
      <c r="Q28" s="13">
        <f t="shared" si="12"/>
        <v>4255824</v>
      </c>
      <c r="R28" s="13">
        <f t="shared" si="13"/>
        <v>4009046</v>
      </c>
      <c r="S28" s="13">
        <f t="shared" si="14"/>
        <v>0</v>
      </c>
      <c r="T28" s="13">
        <f t="shared" si="15"/>
        <v>4255824</v>
      </c>
      <c r="U28" s="13">
        <f t="shared" si="16"/>
        <v>0</v>
      </c>
      <c r="V28" s="11"/>
      <c r="W28" s="11"/>
      <c r="X28" s="11">
        <f t="shared" si="0"/>
        <v>0</v>
      </c>
      <c r="Y28" s="11">
        <f t="shared" si="17"/>
        <v>0</v>
      </c>
      <c r="Z28" s="11">
        <f t="shared" si="18"/>
        <v>0</v>
      </c>
      <c r="AA28" s="112">
        <f t="shared" si="19"/>
        <v>85</v>
      </c>
      <c r="AB28" s="11">
        <f t="shared" si="20"/>
        <v>0</v>
      </c>
      <c r="AC28" s="11">
        <f t="shared" si="21"/>
        <v>3115</v>
      </c>
      <c r="AD28" s="11">
        <f t="shared" si="1"/>
        <v>0</v>
      </c>
      <c r="AF28">
        <f t="shared" si="2"/>
        <v>0</v>
      </c>
      <c r="AH28">
        <f t="shared" si="22"/>
        <v>0</v>
      </c>
      <c r="AK28">
        <f t="shared" si="3"/>
        <v>414</v>
      </c>
      <c r="AP28">
        <v>414</v>
      </c>
      <c r="AQ28" t="s">
        <v>23</v>
      </c>
      <c r="AR28">
        <v>414</v>
      </c>
      <c r="AS28" s="73">
        <v>7988</v>
      </c>
      <c r="AT28">
        <v>521.1</v>
      </c>
      <c r="AU28" s="73">
        <v>8027</v>
      </c>
      <c r="AV28">
        <v>70</v>
      </c>
      <c r="AW28" s="73">
        <v>53403</v>
      </c>
      <c r="AX28" s="73">
        <v>72216</v>
      </c>
      <c r="AY28" s="73">
        <v>4182870</v>
      </c>
      <c r="BA28">
        <v>414</v>
      </c>
      <c r="BB28">
        <v>69.83</v>
      </c>
      <c r="BC28">
        <v>32.009</v>
      </c>
      <c r="BD28">
        <v>622.93899999999996</v>
      </c>
      <c r="BE28">
        <v>17</v>
      </c>
      <c r="BF28">
        <v>414</v>
      </c>
      <c r="BG28" s="73">
        <v>3969352</v>
      </c>
      <c r="BH28">
        <v>414</v>
      </c>
      <c r="BI28" s="73">
        <v>4266246</v>
      </c>
      <c r="BJ28">
        <v>17</v>
      </c>
      <c r="BK28">
        <v>414</v>
      </c>
      <c r="BL28" t="s">
        <v>23</v>
      </c>
      <c r="BM28">
        <v>414</v>
      </c>
      <c r="BN28">
        <v>521.1</v>
      </c>
      <c r="BO28">
        <v>69.83</v>
      </c>
      <c r="BP28">
        <v>32.009</v>
      </c>
      <c r="BQ28">
        <v>622.93899999999996</v>
      </c>
      <c r="BR28">
        <v>17</v>
      </c>
      <c r="BT28">
        <v>414</v>
      </c>
      <c r="BU28" t="s">
        <v>23</v>
      </c>
      <c r="BV28">
        <v>414</v>
      </c>
      <c r="BW28" s="73">
        <v>8027</v>
      </c>
      <c r="BX28" s="73">
        <v>3969352</v>
      </c>
      <c r="BZ28" t="s">
        <v>25</v>
      </c>
    </row>
    <row r="29" spans="1:78" x14ac:dyDescent="0.2">
      <c r="A29" s="29">
        <v>22</v>
      </c>
      <c r="B29">
        <v>441</v>
      </c>
      <c r="C29" t="s">
        <v>8</v>
      </c>
      <c r="D29">
        <v>441</v>
      </c>
      <c r="E29" s="73">
        <v>7988</v>
      </c>
      <c r="F29">
        <f t="shared" si="4"/>
        <v>763.2</v>
      </c>
      <c r="G29" s="73">
        <f t="shared" si="5"/>
        <v>7993</v>
      </c>
      <c r="H29">
        <f t="shared" si="6"/>
        <v>117.56</v>
      </c>
      <c r="I29">
        <f t="shared" si="6"/>
        <v>29.042999999999999</v>
      </c>
      <c r="J29">
        <f t="shared" si="6"/>
        <v>909.803</v>
      </c>
      <c r="K29" s="73">
        <f t="shared" si="7"/>
        <v>6300083</v>
      </c>
      <c r="L29">
        <f t="shared" si="8"/>
        <v>23.5</v>
      </c>
      <c r="M29" s="13">
        <f t="shared" si="9"/>
        <v>8133</v>
      </c>
      <c r="N29" s="13">
        <f t="shared" si="10"/>
        <v>0</v>
      </c>
      <c r="O29" s="16">
        <f t="shared" si="11"/>
        <v>8133</v>
      </c>
      <c r="P29" s="13"/>
      <c r="Q29" s="13">
        <f t="shared" si="12"/>
        <v>6207106</v>
      </c>
      <c r="R29" s="13">
        <f t="shared" si="13"/>
        <v>6363084</v>
      </c>
      <c r="S29" s="13">
        <f t="shared" si="14"/>
        <v>155978</v>
      </c>
      <c r="T29" s="13">
        <f t="shared" si="15"/>
        <v>6207106</v>
      </c>
      <c r="U29" s="13">
        <f t="shared" si="16"/>
        <v>155978</v>
      </c>
      <c r="V29" s="11"/>
      <c r="W29" s="11"/>
      <c r="X29" s="11">
        <f t="shared" si="0"/>
        <v>0</v>
      </c>
      <c r="Y29" s="11">
        <f t="shared" si="17"/>
        <v>0</v>
      </c>
      <c r="Z29" s="11">
        <f t="shared" si="18"/>
        <v>0</v>
      </c>
      <c r="AA29" s="112">
        <f t="shared" si="19"/>
        <v>118</v>
      </c>
      <c r="AB29" s="11">
        <f t="shared" si="20"/>
        <v>0</v>
      </c>
      <c r="AC29" s="11">
        <f t="shared" si="21"/>
        <v>4549</v>
      </c>
      <c r="AD29" s="11">
        <f t="shared" si="1"/>
        <v>155978</v>
      </c>
      <c r="AF29">
        <f t="shared" si="2"/>
        <v>155978</v>
      </c>
      <c r="AH29">
        <f t="shared" si="22"/>
        <v>0</v>
      </c>
      <c r="AK29">
        <f t="shared" si="3"/>
        <v>441</v>
      </c>
      <c r="AP29">
        <v>441</v>
      </c>
      <c r="AQ29" t="s">
        <v>8</v>
      </c>
      <c r="AR29">
        <v>441</v>
      </c>
      <c r="AS29" s="73">
        <v>7988</v>
      </c>
      <c r="AT29">
        <v>763.2</v>
      </c>
      <c r="AU29" s="73">
        <v>7993</v>
      </c>
      <c r="AV29">
        <v>118</v>
      </c>
      <c r="AW29" s="73">
        <v>50870</v>
      </c>
      <c r="AX29" s="73">
        <v>67669</v>
      </c>
      <c r="AY29" s="73">
        <v>6100258</v>
      </c>
      <c r="BA29">
        <v>441</v>
      </c>
      <c r="BB29">
        <v>117.56</v>
      </c>
      <c r="BC29">
        <v>29.042999999999999</v>
      </c>
      <c r="BD29">
        <v>909.803</v>
      </c>
      <c r="BE29">
        <v>23.5</v>
      </c>
      <c r="BF29">
        <v>441</v>
      </c>
      <c r="BG29" s="73">
        <v>6300083</v>
      </c>
      <c r="BH29">
        <v>441</v>
      </c>
      <c r="BI29" s="73">
        <v>6222370</v>
      </c>
      <c r="BJ29">
        <v>23.5</v>
      </c>
      <c r="BK29">
        <v>441</v>
      </c>
      <c r="BL29" t="s">
        <v>8</v>
      </c>
      <c r="BM29">
        <v>441</v>
      </c>
      <c r="BN29">
        <v>763.2</v>
      </c>
      <c r="BO29">
        <v>117.56</v>
      </c>
      <c r="BP29">
        <v>29.042999999999999</v>
      </c>
      <c r="BQ29">
        <v>909.803</v>
      </c>
      <c r="BR29">
        <v>23.5</v>
      </c>
      <c r="BT29">
        <v>441</v>
      </c>
      <c r="BU29" t="s">
        <v>8</v>
      </c>
      <c r="BV29">
        <v>441</v>
      </c>
      <c r="BW29" s="73">
        <v>7993</v>
      </c>
      <c r="BX29" s="73">
        <v>6300083</v>
      </c>
      <c r="BZ29" t="s">
        <v>26</v>
      </c>
    </row>
    <row r="30" spans="1:78" x14ac:dyDescent="0.2">
      <c r="A30" s="29">
        <v>23</v>
      </c>
      <c r="B30">
        <v>472</v>
      </c>
      <c r="C30" t="s">
        <v>25</v>
      </c>
      <c r="D30">
        <v>472</v>
      </c>
      <c r="E30" s="73">
        <v>7988</v>
      </c>
      <c r="F30">
        <f t="shared" si="4"/>
        <v>1767.7</v>
      </c>
      <c r="G30" s="73">
        <f t="shared" si="5"/>
        <v>7988</v>
      </c>
      <c r="H30">
        <f t="shared" si="6"/>
        <v>172.93</v>
      </c>
      <c r="I30">
        <f t="shared" si="6"/>
        <v>34.561999999999998</v>
      </c>
      <c r="J30">
        <f t="shared" si="6"/>
        <v>1975.192</v>
      </c>
      <c r="K30" s="73">
        <f t="shared" si="7"/>
        <v>14117991</v>
      </c>
      <c r="L30">
        <f t="shared" si="8"/>
        <v>59.5</v>
      </c>
      <c r="M30" s="13">
        <f t="shared" si="9"/>
        <v>8128</v>
      </c>
      <c r="N30" s="13">
        <f t="shared" si="10"/>
        <v>5</v>
      </c>
      <c r="O30" s="16">
        <f t="shared" si="11"/>
        <v>8133</v>
      </c>
      <c r="P30" s="13"/>
      <c r="Q30" s="13">
        <f t="shared" si="12"/>
        <v>14367866</v>
      </c>
      <c r="R30" s="13">
        <f t="shared" si="13"/>
        <v>14259171</v>
      </c>
      <c r="S30" s="13">
        <f t="shared" si="14"/>
        <v>0</v>
      </c>
      <c r="T30" s="13">
        <f t="shared" si="15"/>
        <v>14376704</v>
      </c>
      <c r="U30" s="13">
        <f t="shared" si="16"/>
        <v>0</v>
      </c>
      <c r="V30" s="11"/>
      <c r="W30" s="11"/>
      <c r="X30" s="11">
        <f t="shared" si="0"/>
        <v>8839</v>
      </c>
      <c r="Y30" s="11">
        <f t="shared" si="17"/>
        <v>173</v>
      </c>
      <c r="Z30" s="11">
        <f t="shared" si="18"/>
        <v>865</v>
      </c>
      <c r="AA30" s="112">
        <f t="shared" si="19"/>
        <v>298</v>
      </c>
      <c r="AB30" s="11">
        <f t="shared" si="20"/>
        <v>9877</v>
      </c>
      <c r="AC30" s="11">
        <f t="shared" si="21"/>
        <v>0</v>
      </c>
      <c r="AD30" s="11">
        <f t="shared" si="1"/>
        <v>0</v>
      </c>
      <c r="AF30">
        <f t="shared" si="2"/>
        <v>0</v>
      </c>
      <c r="AH30">
        <f t="shared" si="22"/>
        <v>0</v>
      </c>
      <c r="AK30">
        <f t="shared" si="3"/>
        <v>472</v>
      </c>
      <c r="AP30">
        <v>472</v>
      </c>
      <c r="AQ30" t="s">
        <v>25</v>
      </c>
      <c r="AR30">
        <v>472</v>
      </c>
      <c r="AS30" s="73">
        <v>7988</v>
      </c>
      <c r="AT30" s="110">
        <v>1767.7</v>
      </c>
      <c r="AU30" s="73">
        <v>7988</v>
      </c>
      <c r="AV30">
        <v>173</v>
      </c>
      <c r="AW30" s="73">
        <v>45332</v>
      </c>
      <c r="AX30" s="73">
        <v>72847</v>
      </c>
      <c r="AY30" s="73">
        <v>14120388</v>
      </c>
      <c r="BA30">
        <v>472</v>
      </c>
      <c r="BB30">
        <v>172.93</v>
      </c>
      <c r="BC30">
        <v>34.561999999999998</v>
      </c>
      <c r="BD30" s="110">
        <v>1975.192</v>
      </c>
      <c r="BE30">
        <v>59.5</v>
      </c>
      <c r="BF30">
        <v>472</v>
      </c>
      <c r="BG30" s="73">
        <v>14117991</v>
      </c>
      <c r="BH30">
        <v>472</v>
      </c>
      <c r="BI30" s="73">
        <v>14403220</v>
      </c>
      <c r="BJ30">
        <v>59.5</v>
      </c>
      <c r="BK30">
        <v>472</v>
      </c>
      <c r="BL30" t="s">
        <v>25</v>
      </c>
      <c r="BM30">
        <v>472</v>
      </c>
      <c r="BN30" s="110">
        <v>1767.7</v>
      </c>
      <c r="BO30">
        <v>172.93</v>
      </c>
      <c r="BP30">
        <v>34.561999999999998</v>
      </c>
      <c r="BQ30" s="110">
        <v>1975.192</v>
      </c>
      <c r="BR30">
        <v>59.5</v>
      </c>
      <c r="BT30">
        <v>472</v>
      </c>
      <c r="BU30" t="s">
        <v>25</v>
      </c>
      <c r="BV30">
        <v>472</v>
      </c>
      <c r="BW30" s="73">
        <v>7988</v>
      </c>
      <c r="BX30" s="73">
        <v>14117991</v>
      </c>
      <c r="BZ30" t="s">
        <v>24</v>
      </c>
    </row>
    <row r="31" spans="1:78" x14ac:dyDescent="0.2">
      <c r="A31" s="29">
        <v>24</v>
      </c>
      <c r="B31">
        <v>513</v>
      </c>
      <c r="C31" t="s">
        <v>26</v>
      </c>
      <c r="D31">
        <v>513</v>
      </c>
      <c r="E31" s="73">
        <v>7988</v>
      </c>
      <c r="F31">
        <f t="shared" si="4"/>
        <v>347.1</v>
      </c>
      <c r="G31" s="73">
        <f t="shared" si="5"/>
        <v>7988</v>
      </c>
      <c r="H31">
        <f t="shared" si="6"/>
        <v>36.159999999999997</v>
      </c>
      <c r="I31">
        <f t="shared" si="6"/>
        <v>30.529</v>
      </c>
      <c r="J31">
        <f t="shared" si="6"/>
        <v>413.78899999999999</v>
      </c>
      <c r="K31" s="73">
        <f t="shared" si="7"/>
        <v>2724707</v>
      </c>
      <c r="L31">
        <f t="shared" si="8"/>
        <v>18</v>
      </c>
      <c r="M31" s="13">
        <f t="shared" si="9"/>
        <v>8128</v>
      </c>
      <c r="N31" s="13">
        <f t="shared" si="10"/>
        <v>5</v>
      </c>
      <c r="O31" s="16">
        <f t="shared" si="11"/>
        <v>8133</v>
      </c>
      <c r="P31" s="13"/>
      <c r="Q31" s="13">
        <f t="shared" si="12"/>
        <v>2821229</v>
      </c>
      <c r="R31" s="13">
        <f t="shared" si="13"/>
        <v>2751954</v>
      </c>
      <c r="S31" s="13">
        <f t="shared" si="14"/>
        <v>0</v>
      </c>
      <c r="T31" s="13">
        <f t="shared" si="15"/>
        <v>2822964</v>
      </c>
      <c r="U31" s="13">
        <f t="shared" si="16"/>
        <v>0</v>
      </c>
      <c r="V31" s="11"/>
      <c r="W31" s="11"/>
      <c r="X31" s="11">
        <f t="shared" si="0"/>
        <v>1736</v>
      </c>
      <c r="Y31" s="11">
        <f t="shared" si="17"/>
        <v>153</v>
      </c>
      <c r="Z31" s="11">
        <f t="shared" si="18"/>
        <v>181</v>
      </c>
      <c r="AA31" s="112">
        <f t="shared" si="19"/>
        <v>90</v>
      </c>
      <c r="AB31" s="11">
        <f t="shared" si="20"/>
        <v>2070</v>
      </c>
      <c r="AC31" s="11">
        <f t="shared" si="21"/>
        <v>0</v>
      </c>
      <c r="AD31" s="11">
        <f t="shared" si="1"/>
        <v>0</v>
      </c>
      <c r="AF31">
        <f t="shared" si="2"/>
        <v>0</v>
      </c>
      <c r="AH31">
        <f t="shared" si="22"/>
        <v>0</v>
      </c>
      <c r="AK31">
        <f t="shared" si="3"/>
        <v>513</v>
      </c>
      <c r="AP31">
        <v>513</v>
      </c>
      <c r="AQ31" t="s">
        <v>26</v>
      </c>
      <c r="AR31">
        <v>513</v>
      </c>
      <c r="AS31" s="73">
        <v>7988</v>
      </c>
      <c r="AT31">
        <v>347.1</v>
      </c>
      <c r="AU31" s="73">
        <v>7988</v>
      </c>
      <c r="AV31">
        <v>36</v>
      </c>
      <c r="AW31" s="73">
        <v>9911</v>
      </c>
      <c r="AX31" s="73">
        <v>14911</v>
      </c>
      <c r="AY31" s="73">
        <v>2772635</v>
      </c>
      <c r="BA31">
        <v>513</v>
      </c>
      <c r="BB31">
        <v>36.159999999999997</v>
      </c>
      <c r="BC31">
        <v>30.529</v>
      </c>
      <c r="BD31">
        <v>413.78899999999999</v>
      </c>
      <c r="BE31">
        <v>18</v>
      </c>
      <c r="BF31">
        <v>513</v>
      </c>
      <c r="BG31" s="73">
        <v>2724707</v>
      </c>
      <c r="BH31">
        <v>513</v>
      </c>
      <c r="BI31" s="73">
        <v>2828171</v>
      </c>
      <c r="BJ31">
        <v>18</v>
      </c>
      <c r="BK31">
        <v>513</v>
      </c>
      <c r="BL31" t="s">
        <v>26</v>
      </c>
      <c r="BM31">
        <v>513</v>
      </c>
      <c r="BN31">
        <v>347.1</v>
      </c>
      <c r="BO31">
        <v>36.159999999999997</v>
      </c>
      <c r="BP31">
        <v>30.529</v>
      </c>
      <c r="BQ31">
        <v>413.78899999999999</v>
      </c>
      <c r="BR31">
        <v>18</v>
      </c>
      <c r="BT31">
        <v>513</v>
      </c>
      <c r="BU31" t="s">
        <v>26</v>
      </c>
      <c r="BV31">
        <v>513</v>
      </c>
      <c r="BW31" s="73">
        <v>7988</v>
      </c>
      <c r="BX31" s="73">
        <v>2724707</v>
      </c>
      <c r="BZ31" t="s">
        <v>27</v>
      </c>
    </row>
    <row r="32" spans="1:78" x14ac:dyDescent="0.2">
      <c r="A32" s="29">
        <v>25</v>
      </c>
      <c r="B32">
        <v>540</v>
      </c>
      <c r="C32" t="s">
        <v>24</v>
      </c>
      <c r="D32">
        <v>540</v>
      </c>
      <c r="E32" s="73">
        <v>7988</v>
      </c>
      <c r="F32">
        <f t="shared" si="4"/>
        <v>431.1</v>
      </c>
      <c r="G32" s="73">
        <f t="shared" si="5"/>
        <v>8029</v>
      </c>
      <c r="H32">
        <f t="shared" si="6"/>
        <v>75.13</v>
      </c>
      <c r="I32">
        <f t="shared" si="6"/>
        <v>20.956</v>
      </c>
      <c r="J32">
        <f t="shared" si="6"/>
        <v>527.18600000000004</v>
      </c>
      <c r="K32" s="73">
        <f t="shared" si="7"/>
        <v>3556847</v>
      </c>
      <c r="L32">
        <f t="shared" si="8"/>
        <v>13</v>
      </c>
      <c r="M32" s="13">
        <f t="shared" si="9"/>
        <v>8169</v>
      </c>
      <c r="N32" s="13">
        <f t="shared" si="10"/>
        <v>0</v>
      </c>
      <c r="O32" s="16">
        <f t="shared" si="11"/>
        <v>8169</v>
      </c>
      <c r="P32" s="13"/>
      <c r="Q32" s="13">
        <f t="shared" si="12"/>
        <v>3521656</v>
      </c>
      <c r="R32" s="13">
        <f t="shared" si="13"/>
        <v>3592415</v>
      </c>
      <c r="S32" s="13">
        <f t="shared" si="14"/>
        <v>70759</v>
      </c>
      <c r="T32" s="13">
        <f t="shared" si="15"/>
        <v>3521656</v>
      </c>
      <c r="U32" s="13">
        <f t="shared" si="16"/>
        <v>70759</v>
      </c>
      <c r="V32" s="11"/>
      <c r="W32" s="11"/>
      <c r="X32" s="11">
        <f t="shared" si="0"/>
        <v>0</v>
      </c>
      <c r="Y32" s="11">
        <f t="shared" si="17"/>
        <v>0</v>
      </c>
      <c r="Z32" s="11">
        <f t="shared" si="18"/>
        <v>0</v>
      </c>
      <c r="AA32" s="112">
        <f t="shared" si="19"/>
        <v>65</v>
      </c>
      <c r="AB32" s="11">
        <f t="shared" si="20"/>
        <v>0</v>
      </c>
      <c r="AC32" s="11">
        <f t="shared" si="21"/>
        <v>2636</v>
      </c>
      <c r="AD32" s="11">
        <f t="shared" si="1"/>
        <v>70759</v>
      </c>
      <c r="AF32">
        <f t="shared" si="2"/>
        <v>70759</v>
      </c>
      <c r="AH32">
        <f t="shared" si="22"/>
        <v>0</v>
      </c>
      <c r="AK32">
        <f t="shared" si="3"/>
        <v>540</v>
      </c>
      <c r="AP32">
        <v>540</v>
      </c>
      <c r="AQ32" t="s">
        <v>24</v>
      </c>
      <c r="AR32">
        <v>540</v>
      </c>
      <c r="AS32" s="73">
        <v>7988</v>
      </c>
      <c r="AT32">
        <v>431.1</v>
      </c>
      <c r="AU32" s="73">
        <v>8029</v>
      </c>
      <c r="AV32">
        <v>75</v>
      </c>
      <c r="AW32" s="73">
        <v>24471</v>
      </c>
      <c r="AX32" s="73">
        <v>32817</v>
      </c>
      <c r="AY32" s="73">
        <v>3461302</v>
      </c>
      <c r="BA32">
        <v>540</v>
      </c>
      <c r="BB32">
        <v>75.13</v>
      </c>
      <c r="BC32">
        <v>20.956</v>
      </c>
      <c r="BD32">
        <v>527.18600000000004</v>
      </c>
      <c r="BE32">
        <v>13</v>
      </c>
      <c r="BF32">
        <v>540</v>
      </c>
      <c r="BG32" s="73">
        <v>3556847</v>
      </c>
      <c r="BH32">
        <v>540</v>
      </c>
      <c r="BI32" s="73">
        <v>3530278</v>
      </c>
      <c r="BJ32">
        <v>13</v>
      </c>
      <c r="BK32">
        <v>540</v>
      </c>
      <c r="BL32" t="s">
        <v>24</v>
      </c>
      <c r="BM32">
        <v>540</v>
      </c>
      <c r="BN32">
        <v>431.1</v>
      </c>
      <c r="BO32">
        <v>75.13</v>
      </c>
      <c r="BP32">
        <v>20.956</v>
      </c>
      <c r="BQ32">
        <v>527.18600000000004</v>
      </c>
      <c r="BR32">
        <v>13</v>
      </c>
      <c r="BT32">
        <v>540</v>
      </c>
      <c r="BU32" t="s">
        <v>24</v>
      </c>
      <c r="BV32">
        <v>540</v>
      </c>
      <c r="BW32" s="73">
        <v>8029</v>
      </c>
      <c r="BX32" s="73">
        <v>3556847</v>
      </c>
      <c r="BZ32" t="s">
        <v>28</v>
      </c>
    </row>
    <row r="33" spans="1:78" x14ac:dyDescent="0.2">
      <c r="A33" s="29">
        <v>26</v>
      </c>
      <c r="B33">
        <v>549</v>
      </c>
      <c r="C33" t="s">
        <v>27</v>
      </c>
      <c r="D33">
        <v>549</v>
      </c>
      <c r="E33" s="73">
        <v>7988</v>
      </c>
      <c r="F33">
        <f t="shared" si="4"/>
        <v>511.3</v>
      </c>
      <c r="G33" s="73">
        <f t="shared" si="5"/>
        <v>7988</v>
      </c>
      <c r="H33">
        <f t="shared" si="6"/>
        <v>65.22</v>
      </c>
      <c r="I33">
        <f t="shared" si="6"/>
        <v>28.861000000000001</v>
      </c>
      <c r="J33">
        <f t="shared" si="6"/>
        <v>605.38099999999997</v>
      </c>
      <c r="K33" s="73">
        <f t="shared" si="7"/>
        <v>3982018</v>
      </c>
      <c r="L33">
        <f t="shared" si="8"/>
        <v>9</v>
      </c>
      <c r="M33" s="13">
        <f t="shared" si="9"/>
        <v>8128</v>
      </c>
      <c r="N33" s="13">
        <f t="shared" si="10"/>
        <v>5</v>
      </c>
      <c r="O33" s="16">
        <f t="shared" si="11"/>
        <v>8133</v>
      </c>
      <c r="P33" s="13"/>
      <c r="Q33" s="13">
        <f t="shared" si="12"/>
        <v>4155846</v>
      </c>
      <c r="R33" s="13">
        <f t="shared" si="13"/>
        <v>4021838</v>
      </c>
      <c r="S33" s="13">
        <f t="shared" si="14"/>
        <v>0</v>
      </c>
      <c r="T33" s="13">
        <f t="shared" si="15"/>
        <v>4158403</v>
      </c>
      <c r="U33" s="13">
        <f t="shared" si="16"/>
        <v>0</v>
      </c>
      <c r="V33" s="11"/>
      <c r="W33" s="11"/>
      <c r="X33" s="11">
        <f t="shared" si="0"/>
        <v>2557</v>
      </c>
      <c r="Y33" s="11">
        <f t="shared" si="17"/>
        <v>144</v>
      </c>
      <c r="Z33" s="11">
        <f t="shared" si="18"/>
        <v>326</v>
      </c>
      <c r="AA33" s="112">
        <f t="shared" si="19"/>
        <v>45</v>
      </c>
      <c r="AB33" s="11">
        <f t="shared" si="20"/>
        <v>3027</v>
      </c>
      <c r="AC33" s="11">
        <f t="shared" si="21"/>
        <v>0</v>
      </c>
      <c r="AD33" s="11">
        <f t="shared" si="1"/>
        <v>0</v>
      </c>
      <c r="AF33">
        <f t="shared" si="2"/>
        <v>0</v>
      </c>
      <c r="AH33">
        <f t="shared" si="22"/>
        <v>0</v>
      </c>
      <c r="AK33">
        <f t="shared" si="3"/>
        <v>549</v>
      </c>
      <c r="AP33">
        <v>549</v>
      </c>
      <c r="AQ33" t="s">
        <v>27</v>
      </c>
      <c r="AR33">
        <v>549</v>
      </c>
      <c r="AS33" s="73">
        <v>7988</v>
      </c>
      <c r="AT33">
        <v>511.3</v>
      </c>
      <c r="AU33" s="73">
        <v>7988</v>
      </c>
      <c r="AV33">
        <v>65</v>
      </c>
      <c r="AW33" s="73">
        <v>16439</v>
      </c>
      <c r="AX33" s="73">
        <v>23677</v>
      </c>
      <c r="AY33" s="73">
        <v>4084264</v>
      </c>
      <c r="BA33">
        <v>549</v>
      </c>
      <c r="BB33">
        <v>65.22</v>
      </c>
      <c r="BC33">
        <v>28.861000000000001</v>
      </c>
      <c r="BD33">
        <v>605.38099999999997</v>
      </c>
      <c r="BE33">
        <v>9</v>
      </c>
      <c r="BF33">
        <v>549</v>
      </c>
      <c r="BG33" s="73">
        <v>3982018</v>
      </c>
      <c r="BH33">
        <v>549</v>
      </c>
      <c r="BI33" s="73">
        <v>4166072</v>
      </c>
      <c r="BJ33">
        <v>9</v>
      </c>
      <c r="BK33">
        <v>549</v>
      </c>
      <c r="BL33" t="s">
        <v>27</v>
      </c>
      <c r="BM33">
        <v>549</v>
      </c>
      <c r="BN33">
        <v>511.3</v>
      </c>
      <c r="BO33">
        <v>65.22</v>
      </c>
      <c r="BP33">
        <v>28.861000000000001</v>
      </c>
      <c r="BQ33">
        <v>605.38099999999997</v>
      </c>
      <c r="BR33">
        <v>9</v>
      </c>
      <c r="BT33">
        <v>549</v>
      </c>
      <c r="BU33" t="s">
        <v>27</v>
      </c>
      <c r="BV33">
        <v>549</v>
      </c>
      <c r="BW33" s="73">
        <v>7988</v>
      </c>
      <c r="BX33" s="73">
        <v>3982018</v>
      </c>
      <c r="BZ33" t="s">
        <v>29</v>
      </c>
    </row>
    <row r="34" spans="1:78" x14ac:dyDescent="0.2">
      <c r="A34" s="29">
        <v>27</v>
      </c>
      <c r="B34">
        <v>576</v>
      </c>
      <c r="C34" t="s">
        <v>28</v>
      </c>
      <c r="D34">
        <v>576</v>
      </c>
      <c r="E34" s="73">
        <v>7988</v>
      </c>
      <c r="F34">
        <f t="shared" si="4"/>
        <v>462.3</v>
      </c>
      <c r="G34" s="73">
        <f t="shared" si="5"/>
        <v>7988</v>
      </c>
      <c r="H34">
        <f t="shared" si="6"/>
        <v>56.39</v>
      </c>
      <c r="I34">
        <f t="shared" si="6"/>
        <v>24.408999999999999</v>
      </c>
      <c r="J34">
        <f t="shared" si="6"/>
        <v>543.09900000000005</v>
      </c>
      <c r="K34" s="73">
        <f t="shared" si="7"/>
        <v>3727201</v>
      </c>
      <c r="L34">
        <f t="shared" si="8"/>
        <v>11.5</v>
      </c>
      <c r="M34" s="13">
        <f t="shared" si="9"/>
        <v>8128</v>
      </c>
      <c r="N34" s="13">
        <f t="shared" si="10"/>
        <v>5</v>
      </c>
      <c r="O34" s="16">
        <f t="shared" si="11"/>
        <v>8133</v>
      </c>
      <c r="P34" s="13"/>
      <c r="Q34" s="13">
        <f t="shared" si="12"/>
        <v>3757574</v>
      </c>
      <c r="R34" s="13">
        <f t="shared" si="13"/>
        <v>3764473</v>
      </c>
      <c r="S34" s="13">
        <f t="shared" si="14"/>
        <v>6899</v>
      </c>
      <c r="T34" s="13">
        <f t="shared" si="15"/>
        <v>3759886</v>
      </c>
      <c r="U34" s="13">
        <f t="shared" si="16"/>
        <v>4587</v>
      </c>
      <c r="V34" s="11"/>
      <c r="W34" s="11"/>
      <c r="X34" s="11">
        <f t="shared" si="0"/>
        <v>2312</v>
      </c>
      <c r="Y34" s="11">
        <f t="shared" si="17"/>
        <v>122</v>
      </c>
      <c r="Z34" s="11">
        <f t="shared" si="18"/>
        <v>282</v>
      </c>
      <c r="AA34" s="112">
        <f t="shared" si="19"/>
        <v>58</v>
      </c>
      <c r="AB34" s="11">
        <f t="shared" si="20"/>
        <v>2716</v>
      </c>
      <c r="AC34" s="11">
        <f t="shared" si="21"/>
        <v>0</v>
      </c>
      <c r="AD34" s="11">
        <f t="shared" si="1"/>
        <v>4587</v>
      </c>
      <c r="AF34">
        <f t="shared" si="2"/>
        <v>6899</v>
      </c>
      <c r="AH34">
        <f t="shared" si="22"/>
        <v>2312</v>
      </c>
      <c r="AK34">
        <f t="shared" si="3"/>
        <v>576</v>
      </c>
      <c r="AP34">
        <v>576</v>
      </c>
      <c r="AQ34" t="s">
        <v>28</v>
      </c>
      <c r="AR34">
        <v>576</v>
      </c>
      <c r="AS34" s="73">
        <v>7988</v>
      </c>
      <c r="AT34">
        <v>462.3</v>
      </c>
      <c r="AU34" s="73">
        <v>7988</v>
      </c>
      <c r="AV34">
        <v>56</v>
      </c>
      <c r="AW34" s="73">
        <v>29998</v>
      </c>
      <c r="AX34" s="73">
        <v>46746</v>
      </c>
      <c r="AY34" s="73">
        <v>3692852</v>
      </c>
      <c r="BA34">
        <v>576</v>
      </c>
      <c r="BB34">
        <v>56.39</v>
      </c>
      <c r="BC34">
        <v>24.408999999999999</v>
      </c>
      <c r="BD34">
        <v>543.09900000000005</v>
      </c>
      <c r="BE34">
        <v>11.5</v>
      </c>
      <c r="BF34">
        <v>576</v>
      </c>
      <c r="BG34" s="73">
        <v>3727201</v>
      </c>
      <c r="BH34">
        <v>576</v>
      </c>
      <c r="BI34" s="73">
        <v>3766820</v>
      </c>
      <c r="BJ34">
        <v>11.5</v>
      </c>
      <c r="BK34">
        <v>576</v>
      </c>
      <c r="BL34" t="s">
        <v>28</v>
      </c>
      <c r="BM34">
        <v>576</v>
      </c>
      <c r="BN34">
        <v>462.3</v>
      </c>
      <c r="BO34">
        <v>56.39</v>
      </c>
      <c r="BP34">
        <v>24.408999999999999</v>
      </c>
      <c r="BQ34">
        <v>543.09900000000005</v>
      </c>
      <c r="BR34">
        <v>11.5</v>
      </c>
      <c r="BT34">
        <v>576</v>
      </c>
      <c r="BU34" t="s">
        <v>28</v>
      </c>
      <c r="BV34">
        <v>576</v>
      </c>
      <c r="BW34" s="73">
        <v>7988</v>
      </c>
      <c r="BX34" s="73">
        <v>3727201</v>
      </c>
      <c r="BZ34" t="s">
        <v>30</v>
      </c>
    </row>
    <row r="35" spans="1:78" x14ac:dyDescent="0.2">
      <c r="A35" s="29">
        <v>28</v>
      </c>
      <c r="B35">
        <v>585</v>
      </c>
      <c r="C35" t="s">
        <v>29</v>
      </c>
      <c r="D35">
        <v>585</v>
      </c>
      <c r="E35" s="73">
        <v>7988</v>
      </c>
      <c r="F35">
        <f t="shared" si="4"/>
        <v>611.20000000000005</v>
      </c>
      <c r="G35" s="73">
        <f t="shared" si="5"/>
        <v>8005</v>
      </c>
      <c r="H35">
        <f t="shared" si="6"/>
        <v>59.87</v>
      </c>
      <c r="I35">
        <f t="shared" si="6"/>
        <v>18.547000000000001</v>
      </c>
      <c r="J35">
        <f t="shared" si="6"/>
        <v>689.61699999999996</v>
      </c>
      <c r="K35" s="73">
        <f t="shared" si="7"/>
        <v>4832619</v>
      </c>
      <c r="L35">
        <f t="shared" si="8"/>
        <v>23</v>
      </c>
      <c r="M35" s="13">
        <f t="shared" si="9"/>
        <v>8145</v>
      </c>
      <c r="N35" s="13">
        <f t="shared" si="10"/>
        <v>0</v>
      </c>
      <c r="O35" s="16">
        <f t="shared" si="11"/>
        <v>8145</v>
      </c>
      <c r="P35" s="13"/>
      <c r="Q35" s="13">
        <f t="shared" si="12"/>
        <v>4978224</v>
      </c>
      <c r="R35" s="13">
        <f t="shared" si="13"/>
        <v>4880945</v>
      </c>
      <c r="S35" s="13">
        <f t="shared" si="14"/>
        <v>0</v>
      </c>
      <c r="T35" s="13">
        <f t="shared" si="15"/>
        <v>4978224</v>
      </c>
      <c r="U35" s="13">
        <f t="shared" si="16"/>
        <v>0</v>
      </c>
      <c r="V35" s="11"/>
      <c r="W35" s="11"/>
      <c r="X35" s="11">
        <f t="shared" si="0"/>
        <v>0</v>
      </c>
      <c r="Y35" s="11">
        <f t="shared" si="17"/>
        <v>0</v>
      </c>
      <c r="Z35" s="11">
        <f t="shared" si="18"/>
        <v>0</v>
      </c>
      <c r="AA35" s="112">
        <f t="shared" si="19"/>
        <v>115</v>
      </c>
      <c r="AB35" s="11">
        <f t="shared" si="20"/>
        <v>0</v>
      </c>
      <c r="AC35" s="11">
        <f t="shared" si="21"/>
        <v>3448</v>
      </c>
      <c r="AD35" s="11">
        <f t="shared" si="1"/>
        <v>0</v>
      </c>
      <c r="AF35">
        <f t="shared" si="2"/>
        <v>0</v>
      </c>
      <c r="AH35">
        <f t="shared" si="22"/>
        <v>0</v>
      </c>
      <c r="AK35">
        <f t="shared" si="3"/>
        <v>585</v>
      </c>
      <c r="AP35">
        <v>585</v>
      </c>
      <c r="AQ35" t="s">
        <v>29</v>
      </c>
      <c r="AR35">
        <v>585</v>
      </c>
      <c r="AS35" s="73">
        <v>7988</v>
      </c>
      <c r="AT35">
        <v>611.20000000000005</v>
      </c>
      <c r="AU35" s="73">
        <v>8005</v>
      </c>
      <c r="AV35">
        <v>60</v>
      </c>
      <c r="AW35" s="73">
        <v>38040</v>
      </c>
      <c r="AX35" s="73">
        <v>55844</v>
      </c>
      <c r="AY35" s="73">
        <v>4892656</v>
      </c>
      <c r="BA35">
        <v>585</v>
      </c>
      <c r="BB35">
        <v>59.87</v>
      </c>
      <c r="BC35">
        <v>18.547000000000001</v>
      </c>
      <c r="BD35">
        <v>689.61699999999996</v>
      </c>
      <c r="BE35">
        <v>23</v>
      </c>
      <c r="BF35">
        <v>585</v>
      </c>
      <c r="BG35" s="73">
        <v>4832619</v>
      </c>
      <c r="BH35">
        <v>585</v>
      </c>
      <c r="BI35" s="73">
        <v>4990448</v>
      </c>
      <c r="BJ35">
        <v>23</v>
      </c>
      <c r="BK35">
        <v>585</v>
      </c>
      <c r="BL35" t="s">
        <v>29</v>
      </c>
      <c r="BM35">
        <v>585</v>
      </c>
      <c r="BN35">
        <v>611.20000000000005</v>
      </c>
      <c r="BO35">
        <v>59.87</v>
      </c>
      <c r="BP35">
        <v>18.547000000000001</v>
      </c>
      <c r="BQ35">
        <v>689.61699999999996</v>
      </c>
      <c r="BR35">
        <v>23</v>
      </c>
      <c r="BT35">
        <v>585</v>
      </c>
      <c r="BU35" t="s">
        <v>29</v>
      </c>
      <c r="BV35">
        <v>585</v>
      </c>
      <c r="BW35" s="73">
        <v>8005</v>
      </c>
      <c r="BX35" s="73">
        <v>4832619</v>
      </c>
      <c r="BZ35" t="s">
        <v>31</v>
      </c>
    </row>
    <row r="36" spans="1:78" x14ac:dyDescent="0.2">
      <c r="A36" s="29">
        <v>29</v>
      </c>
      <c r="B36">
        <v>594</v>
      </c>
      <c r="C36" t="s">
        <v>30</v>
      </c>
      <c r="D36">
        <v>594</v>
      </c>
      <c r="E36" s="73">
        <v>7988</v>
      </c>
      <c r="F36">
        <f t="shared" si="4"/>
        <v>713.6</v>
      </c>
      <c r="G36" s="73">
        <f t="shared" si="5"/>
        <v>7988</v>
      </c>
      <c r="H36">
        <f t="shared" si="6"/>
        <v>110.23</v>
      </c>
      <c r="I36">
        <f t="shared" si="6"/>
        <v>41.834000000000003</v>
      </c>
      <c r="J36">
        <f t="shared" si="6"/>
        <v>865.66399999999999</v>
      </c>
      <c r="K36" s="73">
        <f t="shared" si="7"/>
        <v>5634735</v>
      </c>
      <c r="L36">
        <f t="shared" si="8"/>
        <v>16</v>
      </c>
      <c r="M36" s="13">
        <f t="shared" si="9"/>
        <v>8128</v>
      </c>
      <c r="N36" s="13">
        <f t="shared" si="10"/>
        <v>5</v>
      </c>
      <c r="O36" s="16">
        <f t="shared" si="11"/>
        <v>8133</v>
      </c>
      <c r="P36" s="13"/>
      <c r="Q36" s="13">
        <f t="shared" si="12"/>
        <v>5800141</v>
      </c>
      <c r="R36" s="13">
        <f t="shared" si="13"/>
        <v>5691082</v>
      </c>
      <c r="S36" s="13">
        <f t="shared" si="14"/>
        <v>0</v>
      </c>
      <c r="T36" s="13">
        <f t="shared" si="15"/>
        <v>5803709</v>
      </c>
      <c r="U36" s="13">
        <f t="shared" si="16"/>
        <v>0</v>
      </c>
      <c r="V36" s="11"/>
      <c r="W36" s="11"/>
      <c r="X36" s="11">
        <f t="shared" si="0"/>
        <v>3568</v>
      </c>
      <c r="Y36" s="11">
        <f t="shared" si="17"/>
        <v>209</v>
      </c>
      <c r="Z36" s="11">
        <f t="shared" si="18"/>
        <v>551</v>
      </c>
      <c r="AA36" s="112">
        <f t="shared" si="19"/>
        <v>80</v>
      </c>
      <c r="AB36" s="11">
        <f t="shared" si="20"/>
        <v>4328</v>
      </c>
      <c r="AC36" s="11">
        <f t="shared" si="21"/>
        <v>0</v>
      </c>
      <c r="AD36" s="11">
        <f t="shared" si="1"/>
        <v>0</v>
      </c>
      <c r="AF36">
        <f t="shared" si="2"/>
        <v>0</v>
      </c>
      <c r="AH36">
        <f t="shared" si="22"/>
        <v>0</v>
      </c>
      <c r="AK36">
        <f t="shared" si="3"/>
        <v>594</v>
      </c>
      <c r="AP36">
        <v>594</v>
      </c>
      <c r="AQ36" t="s">
        <v>30</v>
      </c>
      <c r="AR36">
        <v>594</v>
      </c>
      <c r="AS36" s="73">
        <v>7988</v>
      </c>
      <c r="AT36">
        <v>713.6</v>
      </c>
      <c r="AU36" s="73">
        <v>7988</v>
      </c>
      <c r="AV36">
        <v>110</v>
      </c>
      <c r="AW36" s="73">
        <v>33458</v>
      </c>
      <c r="AX36" s="73">
        <v>53283</v>
      </c>
      <c r="AY36" s="73">
        <v>5700237</v>
      </c>
      <c r="BA36">
        <v>594</v>
      </c>
      <c r="BB36">
        <v>110.23</v>
      </c>
      <c r="BC36">
        <v>41.834000000000003</v>
      </c>
      <c r="BD36">
        <v>865.66399999999999</v>
      </c>
      <c r="BE36">
        <v>16</v>
      </c>
      <c r="BF36">
        <v>594</v>
      </c>
      <c r="BG36" s="73">
        <v>5634735</v>
      </c>
      <c r="BH36">
        <v>594</v>
      </c>
      <c r="BI36" s="73">
        <v>5814413</v>
      </c>
      <c r="BJ36">
        <v>16</v>
      </c>
      <c r="BK36">
        <v>594</v>
      </c>
      <c r="BL36" t="s">
        <v>30</v>
      </c>
      <c r="BM36">
        <v>594</v>
      </c>
      <c r="BN36">
        <v>713.6</v>
      </c>
      <c r="BO36">
        <v>110.23</v>
      </c>
      <c r="BP36">
        <v>41.834000000000003</v>
      </c>
      <c r="BQ36">
        <v>865.66399999999999</v>
      </c>
      <c r="BR36">
        <v>16</v>
      </c>
      <c r="BT36">
        <v>594</v>
      </c>
      <c r="BU36" t="s">
        <v>30</v>
      </c>
      <c r="BV36">
        <v>594</v>
      </c>
      <c r="BW36" s="73">
        <v>7988</v>
      </c>
      <c r="BX36" s="73">
        <v>5634735</v>
      </c>
      <c r="BZ36" t="s">
        <v>32</v>
      </c>
    </row>
    <row r="37" spans="1:78" x14ac:dyDescent="0.2">
      <c r="A37" s="29">
        <v>30</v>
      </c>
      <c r="B37">
        <v>603</v>
      </c>
      <c r="C37" t="s">
        <v>31</v>
      </c>
      <c r="D37">
        <v>603</v>
      </c>
      <c r="E37" s="73">
        <v>7988</v>
      </c>
      <c r="F37">
        <f t="shared" si="4"/>
        <v>155.4</v>
      </c>
      <c r="G37" s="73">
        <f t="shared" si="5"/>
        <v>8079</v>
      </c>
      <c r="H37">
        <f t="shared" si="6"/>
        <v>19.98</v>
      </c>
      <c r="I37">
        <f t="shared" si="6"/>
        <v>31.452000000000002</v>
      </c>
      <c r="J37">
        <f t="shared" si="6"/>
        <v>206.83199999999999</v>
      </c>
      <c r="K37" s="73">
        <f t="shared" si="7"/>
        <v>1333843</v>
      </c>
      <c r="L37">
        <f t="shared" si="8"/>
        <v>5</v>
      </c>
      <c r="M37" s="13">
        <f t="shared" si="9"/>
        <v>8219</v>
      </c>
      <c r="N37" s="13">
        <f t="shared" si="10"/>
        <v>0</v>
      </c>
      <c r="O37" s="16">
        <f t="shared" si="11"/>
        <v>8219</v>
      </c>
      <c r="P37" s="13"/>
      <c r="Q37" s="13">
        <f t="shared" si="12"/>
        <v>1277233</v>
      </c>
      <c r="R37" s="13">
        <f t="shared" si="13"/>
        <v>1347181</v>
      </c>
      <c r="S37" s="13">
        <f t="shared" si="14"/>
        <v>69948</v>
      </c>
      <c r="T37" s="13">
        <f t="shared" si="15"/>
        <v>1277233</v>
      </c>
      <c r="U37" s="13">
        <f t="shared" si="16"/>
        <v>69948</v>
      </c>
      <c r="V37" s="11"/>
      <c r="W37" s="11"/>
      <c r="X37" s="11">
        <f t="shared" si="0"/>
        <v>0</v>
      </c>
      <c r="Y37" s="11">
        <f t="shared" si="17"/>
        <v>0</v>
      </c>
      <c r="Z37" s="11">
        <f t="shared" si="18"/>
        <v>0</v>
      </c>
      <c r="AA37" s="112">
        <f t="shared" si="19"/>
        <v>25</v>
      </c>
      <c r="AB37" s="11">
        <f t="shared" si="20"/>
        <v>0</v>
      </c>
      <c r="AC37" s="11">
        <f t="shared" si="21"/>
        <v>1034</v>
      </c>
      <c r="AD37" s="11">
        <f t="shared" si="1"/>
        <v>69948</v>
      </c>
      <c r="AF37">
        <f t="shared" si="2"/>
        <v>69948</v>
      </c>
      <c r="AH37">
        <f t="shared" si="22"/>
        <v>0</v>
      </c>
      <c r="AK37">
        <f t="shared" si="3"/>
        <v>603</v>
      </c>
      <c r="AP37">
        <v>603</v>
      </c>
      <c r="AQ37" t="s">
        <v>31</v>
      </c>
      <c r="AR37">
        <v>603</v>
      </c>
      <c r="AS37" s="73">
        <v>7988</v>
      </c>
      <c r="AT37">
        <v>155.4</v>
      </c>
      <c r="AU37" s="73">
        <v>8079</v>
      </c>
      <c r="AV37">
        <v>20</v>
      </c>
      <c r="AW37" s="73">
        <v>7015</v>
      </c>
      <c r="AX37" s="73">
        <v>9249</v>
      </c>
      <c r="AY37" s="73">
        <v>1255477</v>
      </c>
      <c r="BA37">
        <v>603</v>
      </c>
      <c r="BB37">
        <v>19.98</v>
      </c>
      <c r="BC37">
        <v>31.452000000000002</v>
      </c>
      <c r="BD37">
        <v>206.83199999999999</v>
      </c>
      <c r="BE37">
        <v>5</v>
      </c>
      <c r="BF37">
        <v>603</v>
      </c>
      <c r="BG37" s="73">
        <v>1333843</v>
      </c>
      <c r="BH37">
        <v>603</v>
      </c>
      <c r="BI37" s="73">
        <v>1280341</v>
      </c>
      <c r="BJ37">
        <v>5</v>
      </c>
      <c r="BK37">
        <v>603</v>
      </c>
      <c r="BL37" t="s">
        <v>31</v>
      </c>
      <c r="BM37">
        <v>603</v>
      </c>
      <c r="BN37">
        <v>155.4</v>
      </c>
      <c r="BO37">
        <v>19.98</v>
      </c>
      <c r="BP37">
        <v>31.452000000000002</v>
      </c>
      <c r="BQ37">
        <v>206.83199999999999</v>
      </c>
      <c r="BR37">
        <v>5</v>
      </c>
      <c r="BT37">
        <v>603</v>
      </c>
      <c r="BU37" t="s">
        <v>31</v>
      </c>
      <c r="BV37">
        <v>603</v>
      </c>
      <c r="BW37" s="73">
        <v>8079</v>
      </c>
      <c r="BX37" s="73">
        <v>1333843</v>
      </c>
      <c r="BZ37" t="s">
        <v>33</v>
      </c>
    </row>
    <row r="38" spans="1:78" x14ac:dyDescent="0.2">
      <c r="A38" s="29">
        <v>31</v>
      </c>
      <c r="B38">
        <v>609</v>
      </c>
      <c r="C38" t="s">
        <v>32</v>
      </c>
      <c r="D38">
        <v>609</v>
      </c>
      <c r="E38" s="73">
        <v>7988</v>
      </c>
      <c r="F38">
        <f t="shared" si="4"/>
        <v>1426.1</v>
      </c>
      <c r="G38" s="73">
        <f t="shared" si="5"/>
        <v>8013</v>
      </c>
      <c r="H38">
        <f t="shared" si="6"/>
        <v>139.13999999999999</v>
      </c>
      <c r="I38">
        <f t="shared" si="6"/>
        <v>18.620999999999999</v>
      </c>
      <c r="J38">
        <f t="shared" si="6"/>
        <v>1583.8610000000001</v>
      </c>
      <c r="K38" s="73">
        <f t="shared" si="7"/>
        <v>11823983</v>
      </c>
      <c r="L38">
        <f t="shared" si="8"/>
        <v>63.5</v>
      </c>
      <c r="M38" s="13">
        <f t="shared" si="9"/>
        <v>8153</v>
      </c>
      <c r="N38" s="13">
        <f t="shared" si="10"/>
        <v>0</v>
      </c>
      <c r="O38" s="16">
        <f t="shared" si="11"/>
        <v>8153</v>
      </c>
      <c r="P38" s="13"/>
      <c r="Q38" s="13">
        <f t="shared" si="12"/>
        <v>11626993</v>
      </c>
      <c r="R38" s="13">
        <f t="shared" si="13"/>
        <v>11942223</v>
      </c>
      <c r="S38" s="13">
        <f t="shared" si="14"/>
        <v>315230</v>
      </c>
      <c r="T38" s="13">
        <f t="shared" si="15"/>
        <v>11626993</v>
      </c>
      <c r="U38" s="13">
        <f t="shared" si="16"/>
        <v>315230</v>
      </c>
      <c r="V38" s="11"/>
      <c r="W38" s="11"/>
      <c r="X38" s="11">
        <f t="shared" si="0"/>
        <v>0</v>
      </c>
      <c r="Y38" s="11">
        <f t="shared" si="17"/>
        <v>0</v>
      </c>
      <c r="Z38" s="11">
        <f t="shared" si="18"/>
        <v>0</v>
      </c>
      <c r="AA38" s="112">
        <f t="shared" si="19"/>
        <v>318</v>
      </c>
      <c r="AB38" s="11">
        <f t="shared" si="20"/>
        <v>0</v>
      </c>
      <c r="AC38" s="11">
        <f t="shared" si="21"/>
        <v>7919</v>
      </c>
      <c r="AD38" s="11">
        <f t="shared" si="1"/>
        <v>315230</v>
      </c>
      <c r="AF38">
        <f t="shared" si="2"/>
        <v>315230</v>
      </c>
      <c r="AH38">
        <f t="shared" si="22"/>
        <v>0</v>
      </c>
      <c r="AK38">
        <f t="shared" si="3"/>
        <v>609</v>
      </c>
      <c r="AP38">
        <v>609</v>
      </c>
      <c r="AQ38" t="s">
        <v>32</v>
      </c>
      <c r="AR38">
        <v>609</v>
      </c>
      <c r="AS38" s="73">
        <v>7988</v>
      </c>
      <c r="AT38" s="110">
        <v>1426.1</v>
      </c>
      <c r="AU38" s="73">
        <v>8013</v>
      </c>
      <c r="AV38">
        <v>139</v>
      </c>
      <c r="AW38" s="73">
        <v>52155</v>
      </c>
      <c r="AX38" s="73">
        <v>72157</v>
      </c>
      <c r="AY38" s="73">
        <v>11427339</v>
      </c>
      <c r="BA38">
        <v>609</v>
      </c>
      <c r="BB38">
        <v>139.13999999999999</v>
      </c>
      <c r="BC38">
        <v>18.620999999999999</v>
      </c>
      <c r="BD38" s="110">
        <v>1583.8610000000001</v>
      </c>
      <c r="BE38">
        <v>63.5</v>
      </c>
      <c r="BF38">
        <v>609</v>
      </c>
      <c r="BG38" s="73">
        <v>11823983</v>
      </c>
      <c r="BH38">
        <v>609</v>
      </c>
      <c r="BI38" s="73">
        <v>11655515</v>
      </c>
      <c r="BJ38">
        <v>63.5</v>
      </c>
      <c r="BK38">
        <v>609</v>
      </c>
      <c r="BL38" t="s">
        <v>32</v>
      </c>
      <c r="BM38">
        <v>609</v>
      </c>
      <c r="BN38" s="110">
        <v>1426.1</v>
      </c>
      <c r="BO38">
        <v>139.13999999999999</v>
      </c>
      <c r="BP38">
        <v>18.620999999999999</v>
      </c>
      <c r="BQ38" s="110">
        <v>1583.8610000000001</v>
      </c>
      <c r="BR38">
        <v>63.5</v>
      </c>
      <c r="BT38">
        <v>609</v>
      </c>
      <c r="BU38" t="s">
        <v>32</v>
      </c>
      <c r="BV38">
        <v>609</v>
      </c>
      <c r="BW38" s="73">
        <v>8013</v>
      </c>
      <c r="BX38" s="73">
        <v>11823983</v>
      </c>
      <c r="BZ38" t="s">
        <v>34</v>
      </c>
    </row>
    <row r="39" spans="1:78" x14ac:dyDescent="0.2">
      <c r="A39" s="29">
        <v>32</v>
      </c>
      <c r="B39">
        <v>621</v>
      </c>
      <c r="C39" t="s">
        <v>33</v>
      </c>
      <c r="D39">
        <v>621</v>
      </c>
      <c r="E39" s="73">
        <v>7988</v>
      </c>
      <c r="F39">
        <f t="shared" si="4"/>
        <v>3776.9</v>
      </c>
      <c r="G39" s="73">
        <f t="shared" si="5"/>
        <v>8022</v>
      </c>
      <c r="H39">
        <f t="shared" si="6"/>
        <v>514.66999999999996</v>
      </c>
      <c r="I39">
        <f t="shared" si="6"/>
        <v>59.777000000000001</v>
      </c>
      <c r="J39">
        <f t="shared" si="6"/>
        <v>4351.3469999999998</v>
      </c>
      <c r="K39" s="73">
        <f t="shared" si="7"/>
        <v>30688963</v>
      </c>
      <c r="L39">
        <f t="shared" si="8"/>
        <v>77</v>
      </c>
      <c r="M39" s="13">
        <f t="shared" si="9"/>
        <v>8162</v>
      </c>
      <c r="N39" s="13">
        <f t="shared" si="10"/>
        <v>0</v>
      </c>
      <c r="O39" s="16">
        <f t="shared" si="11"/>
        <v>8162</v>
      </c>
      <c r="P39" s="13"/>
      <c r="Q39" s="13">
        <f t="shared" si="12"/>
        <v>30827058</v>
      </c>
      <c r="R39" s="13">
        <f t="shared" si="13"/>
        <v>30995853</v>
      </c>
      <c r="S39" s="13">
        <f t="shared" si="14"/>
        <v>168795</v>
      </c>
      <c r="T39" s="13">
        <f t="shared" si="15"/>
        <v>30827058</v>
      </c>
      <c r="U39" s="13">
        <f t="shared" si="16"/>
        <v>168795</v>
      </c>
      <c r="V39" s="11"/>
      <c r="W39" s="11"/>
      <c r="X39" s="11">
        <f t="shared" si="0"/>
        <v>0</v>
      </c>
      <c r="Y39" s="11">
        <f t="shared" si="17"/>
        <v>0</v>
      </c>
      <c r="Z39" s="11">
        <f t="shared" si="18"/>
        <v>0</v>
      </c>
      <c r="AA39" s="112">
        <f t="shared" si="19"/>
        <v>385</v>
      </c>
      <c r="AB39" s="11">
        <f t="shared" si="20"/>
        <v>0</v>
      </c>
      <c r="AC39" s="11">
        <f t="shared" si="21"/>
        <v>21757</v>
      </c>
      <c r="AD39" s="11">
        <f t="shared" si="1"/>
        <v>168795</v>
      </c>
      <c r="AF39">
        <f t="shared" si="2"/>
        <v>168795</v>
      </c>
      <c r="AH39">
        <f t="shared" si="22"/>
        <v>0</v>
      </c>
      <c r="AK39">
        <f t="shared" si="3"/>
        <v>621</v>
      </c>
      <c r="AP39">
        <v>621</v>
      </c>
      <c r="AQ39" t="s">
        <v>33</v>
      </c>
      <c r="AR39">
        <v>621</v>
      </c>
      <c r="AS39" s="73">
        <v>7988</v>
      </c>
      <c r="AT39" s="110">
        <v>3776.9</v>
      </c>
      <c r="AU39" s="73">
        <v>8022</v>
      </c>
      <c r="AV39">
        <v>515</v>
      </c>
      <c r="AW39" s="73">
        <v>136149</v>
      </c>
      <c r="AX39" s="73">
        <v>216674</v>
      </c>
      <c r="AY39" s="73">
        <v>30298292</v>
      </c>
      <c r="BA39">
        <v>621</v>
      </c>
      <c r="BB39">
        <v>514.66999999999996</v>
      </c>
      <c r="BC39">
        <v>59.777000000000001</v>
      </c>
      <c r="BD39" s="110">
        <v>4351.3469999999998</v>
      </c>
      <c r="BE39">
        <v>77</v>
      </c>
      <c r="BF39">
        <v>621</v>
      </c>
      <c r="BG39" s="73">
        <v>30688963</v>
      </c>
      <c r="BH39">
        <v>621</v>
      </c>
      <c r="BI39" s="73">
        <v>30902596</v>
      </c>
      <c r="BJ39">
        <v>77</v>
      </c>
      <c r="BK39">
        <v>621</v>
      </c>
      <c r="BL39" t="s">
        <v>33</v>
      </c>
      <c r="BM39">
        <v>621</v>
      </c>
      <c r="BN39" s="110">
        <v>3776.9</v>
      </c>
      <c r="BO39">
        <v>514.66999999999996</v>
      </c>
      <c r="BP39">
        <v>59.777000000000001</v>
      </c>
      <c r="BQ39" s="110">
        <v>4351.3469999999998</v>
      </c>
      <c r="BR39">
        <v>77</v>
      </c>
      <c r="BT39">
        <v>621</v>
      </c>
      <c r="BU39" t="s">
        <v>33</v>
      </c>
      <c r="BV39">
        <v>621</v>
      </c>
      <c r="BW39" s="73">
        <v>8022</v>
      </c>
      <c r="BX39" s="73">
        <v>30688963</v>
      </c>
      <c r="BZ39" t="s">
        <v>35</v>
      </c>
    </row>
    <row r="40" spans="1:78" x14ac:dyDescent="0.2">
      <c r="A40" s="29">
        <v>33</v>
      </c>
      <c r="B40">
        <v>657</v>
      </c>
      <c r="C40" t="s">
        <v>336</v>
      </c>
      <c r="D40">
        <v>657</v>
      </c>
      <c r="E40" s="73">
        <v>7988</v>
      </c>
      <c r="F40">
        <f t="shared" si="4"/>
        <v>786.2</v>
      </c>
      <c r="G40" s="73">
        <f t="shared" si="5"/>
        <v>7988</v>
      </c>
      <c r="H40">
        <f t="shared" si="6"/>
        <v>88.74</v>
      </c>
      <c r="I40">
        <f t="shared" si="6"/>
        <v>26.684999999999999</v>
      </c>
      <c r="J40">
        <f t="shared" si="6"/>
        <v>901.625</v>
      </c>
      <c r="K40" s="73">
        <f t="shared" si="7"/>
        <v>6303331</v>
      </c>
      <c r="L40">
        <f t="shared" si="8"/>
        <v>17.5</v>
      </c>
      <c r="M40" s="13">
        <f t="shared" si="9"/>
        <v>8128</v>
      </c>
      <c r="N40" s="13">
        <f t="shared" si="10"/>
        <v>5</v>
      </c>
      <c r="O40" s="16">
        <f t="shared" si="11"/>
        <v>8133</v>
      </c>
      <c r="P40" s="13"/>
      <c r="Q40" s="13">
        <f t="shared" si="12"/>
        <v>6390234</v>
      </c>
      <c r="R40" s="13">
        <f t="shared" si="13"/>
        <v>6366364</v>
      </c>
      <c r="S40" s="13">
        <f t="shared" si="14"/>
        <v>0</v>
      </c>
      <c r="T40" s="13">
        <f t="shared" si="15"/>
        <v>6394165</v>
      </c>
      <c r="U40" s="13">
        <f t="shared" si="16"/>
        <v>0</v>
      </c>
      <c r="V40" s="11"/>
      <c r="W40" s="11"/>
      <c r="X40" s="11">
        <f t="shared" ref="X40:X72" si="23">ROUND(N40*F40,0)</f>
        <v>3931</v>
      </c>
      <c r="Y40" s="11">
        <f t="shared" si="17"/>
        <v>133</v>
      </c>
      <c r="Z40" s="11">
        <f t="shared" si="18"/>
        <v>444</v>
      </c>
      <c r="AA40" s="112">
        <f t="shared" si="19"/>
        <v>88</v>
      </c>
      <c r="AB40" s="11">
        <f t="shared" si="20"/>
        <v>4508</v>
      </c>
      <c r="AC40" s="11">
        <f t="shared" si="21"/>
        <v>0</v>
      </c>
      <c r="AD40" s="11">
        <f t="shared" si="1"/>
        <v>0</v>
      </c>
      <c r="AF40">
        <f t="shared" si="2"/>
        <v>0</v>
      </c>
      <c r="AH40">
        <f t="shared" si="22"/>
        <v>0</v>
      </c>
      <c r="AK40">
        <f t="shared" si="3"/>
        <v>657</v>
      </c>
      <c r="AP40">
        <v>657</v>
      </c>
      <c r="AQ40" t="s">
        <v>336</v>
      </c>
      <c r="AR40">
        <v>657</v>
      </c>
      <c r="AS40" s="73">
        <v>7988</v>
      </c>
      <c r="AT40">
        <v>786.2</v>
      </c>
      <c r="AU40" s="73">
        <v>7988</v>
      </c>
      <c r="AV40">
        <v>89</v>
      </c>
      <c r="AW40" s="73">
        <v>26805</v>
      </c>
      <c r="AX40" s="73">
        <v>35798</v>
      </c>
      <c r="AY40" s="73">
        <v>6280166</v>
      </c>
      <c r="BA40">
        <v>657</v>
      </c>
      <c r="BB40">
        <v>88.74</v>
      </c>
      <c r="BC40">
        <v>26.684999999999999</v>
      </c>
      <c r="BD40">
        <v>901.625</v>
      </c>
      <c r="BE40">
        <v>17.5</v>
      </c>
      <c r="BF40">
        <v>657</v>
      </c>
      <c r="BG40" s="73">
        <v>6303331</v>
      </c>
      <c r="BH40">
        <v>657</v>
      </c>
      <c r="BI40" s="73">
        <v>6405958</v>
      </c>
      <c r="BJ40">
        <v>17.5</v>
      </c>
      <c r="BK40">
        <v>657</v>
      </c>
      <c r="BL40" t="s">
        <v>336</v>
      </c>
      <c r="BM40">
        <v>657</v>
      </c>
      <c r="BN40">
        <v>786.2</v>
      </c>
      <c r="BO40">
        <v>88.74</v>
      </c>
      <c r="BP40">
        <v>26.684999999999999</v>
      </c>
      <c r="BQ40">
        <v>901.625</v>
      </c>
      <c r="BR40">
        <v>17.5</v>
      </c>
      <c r="BT40">
        <v>657</v>
      </c>
      <c r="BU40" t="s">
        <v>336</v>
      </c>
      <c r="BV40">
        <v>657</v>
      </c>
      <c r="BW40" s="73">
        <v>7988</v>
      </c>
      <c r="BX40" s="73">
        <v>6303331</v>
      </c>
      <c r="BZ40" t="s">
        <v>36</v>
      </c>
    </row>
    <row r="41" spans="1:78" x14ac:dyDescent="0.2">
      <c r="A41" s="29">
        <v>34</v>
      </c>
      <c r="B41">
        <v>720</v>
      </c>
      <c r="C41" t="s">
        <v>34</v>
      </c>
      <c r="D41">
        <v>720</v>
      </c>
      <c r="E41" s="73">
        <v>7988</v>
      </c>
      <c r="F41">
        <f t="shared" si="4"/>
        <v>2636.4</v>
      </c>
      <c r="G41" s="73">
        <f t="shared" si="5"/>
        <v>7988</v>
      </c>
      <c r="H41">
        <f t="shared" si="6"/>
        <v>315.43</v>
      </c>
      <c r="I41">
        <f t="shared" si="6"/>
        <v>52.213999999999999</v>
      </c>
      <c r="J41">
        <f t="shared" si="6"/>
        <v>3004.0439999999999</v>
      </c>
      <c r="K41" s="73">
        <f t="shared" si="7"/>
        <v>21267251</v>
      </c>
      <c r="L41">
        <f t="shared" si="8"/>
        <v>55</v>
      </c>
      <c r="M41" s="13">
        <f t="shared" si="9"/>
        <v>8128</v>
      </c>
      <c r="N41" s="13">
        <f t="shared" si="10"/>
        <v>5</v>
      </c>
      <c r="O41" s="16">
        <f t="shared" si="11"/>
        <v>8133</v>
      </c>
      <c r="P41" s="13"/>
      <c r="Q41" s="13">
        <f t="shared" si="12"/>
        <v>21428659</v>
      </c>
      <c r="R41" s="13">
        <f t="shared" si="13"/>
        <v>21479924</v>
      </c>
      <c r="S41" s="13">
        <f t="shared" si="14"/>
        <v>51265</v>
      </c>
      <c r="T41" s="13">
        <f t="shared" si="15"/>
        <v>21441841</v>
      </c>
      <c r="U41" s="13">
        <f t="shared" si="16"/>
        <v>38083</v>
      </c>
      <c r="V41" s="11"/>
      <c r="W41" s="11"/>
      <c r="X41" s="11">
        <f t="shared" si="23"/>
        <v>13182</v>
      </c>
      <c r="Y41" s="11">
        <f t="shared" si="17"/>
        <v>261</v>
      </c>
      <c r="Z41" s="11">
        <f t="shared" si="18"/>
        <v>1577</v>
      </c>
      <c r="AA41" s="112">
        <f t="shared" si="19"/>
        <v>275</v>
      </c>
      <c r="AB41" s="11">
        <f t="shared" si="20"/>
        <v>15020</v>
      </c>
      <c r="AC41" s="11">
        <f t="shared" si="21"/>
        <v>0</v>
      </c>
      <c r="AD41" s="11">
        <f t="shared" si="1"/>
        <v>38083</v>
      </c>
      <c r="AF41">
        <f t="shared" si="2"/>
        <v>51265</v>
      </c>
      <c r="AH41">
        <f t="shared" si="22"/>
        <v>13182</v>
      </c>
      <c r="AK41">
        <f t="shared" si="3"/>
        <v>720</v>
      </c>
      <c r="AP41">
        <v>720</v>
      </c>
      <c r="AQ41" t="s">
        <v>34</v>
      </c>
      <c r="AR41">
        <v>720</v>
      </c>
      <c r="AS41" s="73">
        <v>7988</v>
      </c>
      <c r="AT41" s="110">
        <v>2636.4</v>
      </c>
      <c r="AU41" s="73">
        <v>7988</v>
      </c>
      <c r="AV41">
        <v>315</v>
      </c>
      <c r="AW41" s="73">
        <v>35110</v>
      </c>
      <c r="AX41" s="73">
        <v>54029</v>
      </c>
      <c r="AY41" s="73">
        <v>21059563</v>
      </c>
      <c r="BA41">
        <v>720</v>
      </c>
      <c r="BB41">
        <v>315.43</v>
      </c>
      <c r="BC41">
        <v>52.213999999999999</v>
      </c>
      <c r="BD41" s="110">
        <v>3004.0439999999999</v>
      </c>
      <c r="BE41">
        <v>55</v>
      </c>
      <c r="BF41">
        <v>720</v>
      </c>
      <c r="BG41" s="73">
        <v>21267251</v>
      </c>
      <c r="BH41">
        <v>720</v>
      </c>
      <c r="BI41" s="73">
        <v>21481387</v>
      </c>
      <c r="BJ41">
        <v>55</v>
      </c>
      <c r="BK41">
        <v>720</v>
      </c>
      <c r="BL41" t="s">
        <v>34</v>
      </c>
      <c r="BM41">
        <v>720</v>
      </c>
      <c r="BN41" s="110">
        <v>2636.4</v>
      </c>
      <c r="BO41">
        <v>315.43</v>
      </c>
      <c r="BP41">
        <v>52.213999999999999</v>
      </c>
      <c r="BQ41" s="110">
        <v>3004.0439999999999</v>
      </c>
      <c r="BR41">
        <v>55</v>
      </c>
      <c r="BT41">
        <v>720</v>
      </c>
      <c r="BU41" t="s">
        <v>34</v>
      </c>
      <c r="BV41">
        <v>720</v>
      </c>
      <c r="BW41" s="73">
        <v>7988</v>
      </c>
      <c r="BX41" s="73">
        <v>21267251</v>
      </c>
      <c r="BZ41" t="s">
        <v>37</v>
      </c>
    </row>
    <row r="42" spans="1:78" x14ac:dyDescent="0.2">
      <c r="A42" s="29">
        <v>35</v>
      </c>
      <c r="B42">
        <v>729</v>
      </c>
      <c r="C42" t="s">
        <v>35</v>
      </c>
      <c r="D42">
        <v>729</v>
      </c>
      <c r="E42" s="73">
        <v>7988</v>
      </c>
      <c r="F42">
        <f t="shared" si="4"/>
        <v>1999.6</v>
      </c>
      <c r="G42" s="73">
        <f t="shared" si="5"/>
        <v>7988</v>
      </c>
      <c r="H42">
        <f t="shared" si="6"/>
        <v>338.88</v>
      </c>
      <c r="I42">
        <f t="shared" si="6"/>
        <v>39.639000000000003</v>
      </c>
      <c r="J42">
        <f t="shared" si="6"/>
        <v>2378.1190000000001</v>
      </c>
      <c r="K42" s="73">
        <f t="shared" si="7"/>
        <v>15848192</v>
      </c>
      <c r="L42">
        <f t="shared" si="8"/>
        <v>53.5</v>
      </c>
      <c r="M42" s="13">
        <f t="shared" si="9"/>
        <v>8128</v>
      </c>
      <c r="N42" s="13">
        <f t="shared" si="10"/>
        <v>5</v>
      </c>
      <c r="O42" s="16">
        <f t="shared" si="11"/>
        <v>8133</v>
      </c>
      <c r="P42" s="13"/>
      <c r="Q42" s="13">
        <f t="shared" si="12"/>
        <v>16252749</v>
      </c>
      <c r="R42" s="13">
        <f t="shared" si="13"/>
        <v>16006674</v>
      </c>
      <c r="S42" s="13">
        <f t="shared" si="14"/>
        <v>0</v>
      </c>
      <c r="T42" s="13">
        <f t="shared" si="15"/>
        <v>16262747</v>
      </c>
      <c r="U42" s="13">
        <f t="shared" si="16"/>
        <v>0</v>
      </c>
      <c r="V42" s="11"/>
      <c r="W42" s="11"/>
      <c r="X42" s="11">
        <f t="shared" si="23"/>
        <v>9998</v>
      </c>
      <c r="Y42" s="11">
        <f t="shared" si="17"/>
        <v>198</v>
      </c>
      <c r="Z42" s="11">
        <f t="shared" si="18"/>
        <v>1694</v>
      </c>
      <c r="AA42" s="112">
        <f t="shared" si="19"/>
        <v>268</v>
      </c>
      <c r="AB42" s="11">
        <f t="shared" si="20"/>
        <v>11890</v>
      </c>
      <c r="AC42" s="11">
        <f t="shared" si="21"/>
        <v>0</v>
      </c>
      <c r="AD42" s="11">
        <f t="shared" si="1"/>
        <v>0</v>
      </c>
      <c r="AF42">
        <f t="shared" si="2"/>
        <v>0</v>
      </c>
      <c r="AH42">
        <f t="shared" si="22"/>
        <v>0</v>
      </c>
      <c r="AK42">
        <f t="shared" si="3"/>
        <v>729</v>
      </c>
      <c r="AP42">
        <v>729</v>
      </c>
      <c r="AQ42" t="s">
        <v>35</v>
      </c>
      <c r="AR42">
        <v>729</v>
      </c>
      <c r="AS42" s="73">
        <v>7988</v>
      </c>
      <c r="AT42" s="110">
        <v>1999.6</v>
      </c>
      <c r="AU42" s="73">
        <v>7988</v>
      </c>
      <c r="AV42">
        <v>339</v>
      </c>
      <c r="AW42" s="73">
        <v>80760</v>
      </c>
      <c r="AX42" s="73">
        <v>127045</v>
      </c>
      <c r="AY42" s="73">
        <v>15972805</v>
      </c>
      <c r="BA42">
        <v>729</v>
      </c>
      <c r="BB42">
        <v>338.88</v>
      </c>
      <c r="BC42">
        <v>39.639000000000003</v>
      </c>
      <c r="BD42" s="110">
        <v>2378.1190000000001</v>
      </c>
      <c r="BE42">
        <v>53.5</v>
      </c>
      <c r="BF42">
        <v>729</v>
      </c>
      <c r="BG42" s="73">
        <v>15848192</v>
      </c>
      <c r="BH42">
        <v>729</v>
      </c>
      <c r="BI42" s="73">
        <v>16292741</v>
      </c>
      <c r="BJ42">
        <v>53.5</v>
      </c>
      <c r="BK42">
        <v>729</v>
      </c>
      <c r="BL42" t="s">
        <v>35</v>
      </c>
      <c r="BM42">
        <v>729</v>
      </c>
      <c r="BN42" s="110">
        <v>1999.6</v>
      </c>
      <c r="BO42">
        <v>338.88</v>
      </c>
      <c r="BP42">
        <v>39.639000000000003</v>
      </c>
      <c r="BQ42" s="110">
        <v>2378.1190000000001</v>
      </c>
      <c r="BR42">
        <v>53.5</v>
      </c>
      <c r="BT42">
        <v>729</v>
      </c>
      <c r="BU42" t="s">
        <v>35</v>
      </c>
      <c r="BV42">
        <v>729</v>
      </c>
      <c r="BW42" s="73">
        <v>7988</v>
      </c>
      <c r="BX42" s="73">
        <v>15848192</v>
      </c>
      <c r="BZ42" t="s">
        <v>384</v>
      </c>
    </row>
    <row r="43" spans="1:78" x14ac:dyDescent="0.2">
      <c r="A43" s="29">
        <v>36</v>
      </c>
      <c r="B43">
        <v>747</v>
      </c>
      <c r="C43" t="s">
        <v>36</v>
      </c>
      <c r="D43">
        <v>747</v>
      </c>
      <c r="E43" s="73">
        <v>7988</v>
      </c>
      <c r="F43">
        <f t="shared" si="4"/>
        <v>531.20000000000005</v>
      </c>
      <c r="G43" s="73">
        <f t="shared" si="5"/>
        <v>7988</v>
      </c>
      <c r="H43">
        <f t="shared" si="6"/>
        <v>75.510000000000005</v>
      </c>
      <c r="I43">
        <f t="shared" si="6"/>
        <v>40.015000000000001</v>
      </c>
      <c r="J43">
        <f t="shared" si="6"/>
        <v>646.72500000000002</v>
      </c>
      <c r="K43" s="73">
        <f t="shared" si="7"/>
        <v>4367040</v>
      </c>
      <c r="L43">
        <f t="shared" si="8"/>
        <v>33</v>
      </c>
      <c r="M43" s="13">
        <f t="shared" si="9"/>
        <v>8128</v>
      </c>
      <c r="N43" s="13">
        <f t="shared" si="10"/>
        <v>5</v>
      </c>
      <c r="O43" s="16">
        <f t="shared" si="11"/>
        <v>8133</v>
      </c>
      <c r="P43" s="13"/>
      <c r="Q43" s="13">
        <f t="shared" si="12"/>
        <v>4317594</v>
      </c>
      <c r="R43" s="13">
        <f t="shared" si="13"/>
        <v>4410710</v>
      </c>
      <c r="S43" s="13">
        <f t="shared" si="14"/>
        <v>93116</v>
      </c>
      <c r="T43" s="13">
        <f t="shared" si="15"/>
        <v>4320250</v>
      </c>
      <c r="U43" s="13">
        <f t="shared" si="16"/>
        <v>90460</v>
      </c>
      <c r="V43" s="11"/>
      <c r="W43" s="11"/>
      <c r="X43" s="11">
        <f t="shared" si="23"/>
        <v>2656</v>
      </c>
      <c r="Y43" s="11">
        <f t="shared" si="17"/>
        <v>200</v>
      </c>
      <c r="Z43" s="11">
        <f t="shared" si="18"/>
        <v>378</v>
      </c>
      <c r="AA43" s="112">
        <f t="shared" si="19"/>
        <v>165</v>
      </c>
      <c r="AB43" s="11">
        <f t="shared" si="20"/>
        <v>3234</v>
      </c>
      <c r="AC43" s="11">
        <f t="shared" si="21"/>
        <v>0</v>
      </c>
      <c r="AD43" s="11">
        <f t="shared" si="1"/>
        <v>90460</v>
      </c>
      <c r="AF43">
        <f t="shared" si="2"/>
        <v>93116</v>
      </c>
      <c r="AH43">
        <f t="shared" si="22"/>
        <v>2656</v>
      </c>
      <c r="AK43">
        <f t="shared" si="3"/>
        <v>747</v>
      </c>
      <c r="AP43">
        <v>747</v>
      </c>
      <c r="AQ43" t="s">
        <v>36</v>
      </c>
      <c r="AR43">
        <v>747</v>
      </c>
      <c r="AS43" s="73">
        <v>7988</v>
      </c>
      <c r="AT43">
        <v>531.20000000000005</v>
      </c>
      <c r="AU43" s="73">
        <v>7988</v>
      </c>
      <c r="AV43">
        <v>76</v>
      </c>
      <c r="AW43" s="73">
        <v>41747</v>
      </c>
      <c r="AX43" s="73">
        <v>62175</v>
      </c>
      <c r="AY43" s="73">
        <v>4243226</v>
      </c>
      <c r="BA43">
        <v>747</v>
      </c>
      <c r="BB43">
        <v>75.510000000000005</v>
      </c>
      <c r="BC43">
        <v>40.015000000000001</v>
      </c>
      <c r="BD43">
        <v>646.72500000000002</v>
      </c>
      <c r="BE43">
        <v>33</v>
      </c>
      <c r="BF43">
        <v>747</v>
      </c>
      <c r="BG43" s="73">
        <v>4367040</v>
      </c>
      <c r="BH43">
        <v>747</v>
      </c>
      <c r="BI43" s="73">
        <v>4328218</v>
      </c>
      <c r="BJ43">
        <v>33</v>
      </c>
      <c r="BK43">
        <v>747</v>
      </c>
      <c r="BL43" t="s">
        <v>36</v>
      </c>
      <c r="BM43">
        <v>747</v>
      </c>
      <c r="BN43">
        <v>531.20000000000005</v>
      </c>
      <c r="BO43">
        <v>75.510000000000005</v>
      </c>
      <c r="BP43">
        <v>40.015000000000001</v>
      </c>
      <c r="BQ43">
        <v>646.72500000000002</v>
      </c>
      <c r="BR43">
        <v>33</v>
      </c>
      <c r="BT43">
        <v>747</v>
      </c>
      <c r="BU43" t="s">
        <v>36</v>
      </c>
      <c r="BV43">
        <v>747</v>
      </c>
      <c r="BW43" s="73">
        <v>7988</v>
      </c>
      <c r="BX43" s="73">
        <v>4367040</v>
      </c>
      <c r="BZ43" t="s">
        <v>38</v>
      </c>
    </row>
    <row r="44" spans="1:78" x14ac:dyDescent="0.2">
      <c r="A44" s="29">
        <v>37</v>
      </c>
      <c r="B44">
        <v>819</v>
      </c>
      <c r="C44" t="s">
        <v>282</v>
      </c>
      <c r="D44">
        <v>819</v>
      </c>
      <c r="E44" s="73">
        <v>7988</v>
      </c>
      <c r="F44">
        <f t="shared" si="4"/>
        <v>598.9</v>
      </c>
      <c r="G44" s="73">
        <f t="shared" si="5"/>
        <v>7988</v>
      </c>
      <c r="H44">
        <f t="shared" si="6"/>
        <v>40.01</v>
      </c>
      <c r="I44">
        <f t="shared" si="6"/>
        <v>20.713999999999999</v>
      </c>
      <c r="J44">
        <f t="shared" si="6"/>
        <v>659.62400000000002</v>
      </c>
      <c r="K44" s="73">
        <f t="shared" si="7"/>
        <v>4696145</v>
      </c>
      <c r="L44">
        <f t="shared" si="8"/>
        <v>22</v>
      </c>
      <c r="M44" s="13">
        <f t="shared" si="9"/>
        <v>8128</v>
      </c>
      <c r="N44" s="13">
        <f t="shared" si="10"/>
        <v>5</v>
      </c>
      <c r="O44" s="16">
        <f t="shared" si="11"/>
        <v>8133</v>
      </c>
      <c r="P44" s="13"/>
      <c r="Q44" s="13">
        <f t="shared" si="12"/>
        <v>4867859</v>
      </c>
      <c r="R44" s="13">
        <f t="shared" si="13"/>
        <v>4743106</v>
      </c>
      <c r="S44" s="13">
        <f t="shared" si="14"/>
        <v>0</v>
      </c>
      <c r="T44" s="13">
        <f t="shared" si="15"/>
        <v>4870854</v>
      </c>
      <c r="U44" s="13">
        <f t="shared" si="16"/>
        <v>0</v>
      </c>
      <c r="V44" s="11"/>
      <c r="W44" s="11"/>
      <c r="X44" s="11">
        <f t="shared" si="23"/>
        <v>2995</v>
      </c>
      <c r="Y44" s="11">
        <f t="shared" si="17"/>
        <v>104</v>
      </c>
      <c r="Z44" s="11">
        <f t="shared" si="18"/>
        <v>200</v>
      </c>
      <c r="AA44" s="112">
        <f t="shared" si="19"/>
        <v>110</v>
      </c>
      <c r="AB44" s="11">
        <f t="shared" si="20"/>
        <v>3299</v>
      </c>
      <c r="AC44" s="11">
        <f t="shared" si="21"/>
        <v>0</v>
      </c>
      <c r="AD44" s="11">
        <f t="shared" si="1"/>
        <v>0</v>
      </c>
      <c r="AF44">
        <f t="shared" si="2"/>
        <v>0</v>
      </c>
      <c r="AH44">
        <f t="shared" si="22"/>
        <v>0</v>
      </c>
      <c r="AK44">
        <f t="shared" si="3"/>
        <v>819</v>
      </c>
      <c r="AP44">
        <v>819</v>
      </c>
      <c r="AQ44" t="s">
        <v>282</v>
      </c>
      <c r="AR44">
        <v>819</v>
      </c>
      <c r="AS44" s="73">
        <v>7988</v>
      </c>
      <c r="AT44">
        <v>598.9</v>
      </c>
      <c r="AU44" s="73">
        <v>7988</v>
      </c>
      <c r="AV44">
        <v>40</v>
      </c>
      <c r="AW44" s="73">
        <v>32463</v>
      </c>
      <c r="AX44" s="73">
        <v>45118</v>
      </c>
      <c r="AY44" s="73">
        <v>4784013</v>
      </c>
      <c r="BA44">
        <v>819</v>
      </c>
      <c r="BB44">
        <v>40.01</v>
      </c>
      <c r="BC44">
        <v>20.713999999999999</v>
      </c>
      <c r="BD44">
        <v>659.62400000000002</v>
      </c>
      <c r="BE44">
        <v>22</v>
      </c>
      <c r="BF44">
        <v>819</v>
      </c>
      <c r="BG44" s="73">
        <v>4696145</v>
      </c>
      <c r="BH44">
        <v>819</v>
      </c>
      <c r="BI44" s="73">
        <v>4879837</v>
      </c>
      <c r="BJ44">
        <v>22</v>
      </c>
      <c r="BK44">
        <v>819</v>
      </c>
      <c r="BL44" t="s">
        <v>282</v>
      </c>
      <c r="BM44">
        <v>819</v>
      </c>
      <c r="BN44">
        <v>598.9</v>
      </c>
      <c r="BO44">
        <v>40.01</v>
      </c>
      <c r="BP44">
        <v>20.713999999999999</v>
      </c>
      <c r="BQ44">
        <v>659.62400000000002</v>
      </c>
      <c r="BR44">
        <v>22</v>
      </c>
      <c r="BT44">
        <v>819</v>
      </c>
      <c r="BU44" t="s">
        <v>282</v>
      </c>
      <c r="BV44">
        <v>819</v>
      </c>
      <c r="BW44" s="73">
        <v>7988</v>
      </c>
      <c r="BX44" s="73">
        <v>4696145</v>
      </c>
      <c r="BZ44" t="s">
        <v>39</v>
      </c>
    </row>
    <row r="45" spans="1:78" x14ac:dyDescent="0.2">
      <c r="A45" s="29">
        <v>38</v>
      </c>
      <c r="B45">
        <v>846</v>
      </c>
      <c r="C45" t="s">
        <v>384</v>
      </c>
      <c r="D45">
        <v>846</v>
      </c>
      <c r="E45" s="73">
        <v>7988</v>
      </c>
      <c r="F45">
        <f t="shared" si="4"/>
        <v>490</v>
      </c>
      <c r="G45" s="73">
        <f t="shared" si="5"/>
        <v>7988</v>
      </c>
      <c r="H45">
        <f t="shared" si="6"/>
        <v>64.63</v>
      </c>
      <c r="I45">
        <f t="shared" si="6"/>
        <v>33.883000000000003</v>
      </c>
      <c r="J45">
        <f t="shared" si="6"/>
        <v>588.51300000000003</v>
      </c>
      <c r="K45" s="73">
        <f t="shared" si="7"/>
        <v>4140979</v>
      </c>
      <c r="L45">
        <f t="shared" si="8"/>
        <v>17</v>
      </c>
      <c r="M45" s="13">
        <f t="shared" si="9"/>
        <v>8128</v>
      </c>
      <c r="N45" s="13">
        <f t="shared" si="10"/>
        <v>5</v>
      </c>
      <c r="O45" s="16">
        <f t="shared" si="11"/>
        <v>8133</v>
      </c>
      <c r="P45" s="13"/>
      <c r="Q45" s="13">
        <f t="shared" si="12"/>
        <v>3982720</v>
      </c>
      <c r="R45" s="13">
        <f t="shared" si="13"/>
        <v>4182389</v>
      </c>
      <c r="S45" s="13">
        <f t="shared" si="14"/>
        <v>199669</v>
      </c>
      <c r="T45" s="13">
        <f t="shared" si="15"/>
        <v>3985170</v>
      </c>
      <c r="U45" s="13">
        <f t="shared" si="16"/>
        <v>197219</v>
      </c>
      <c r="V45" s="11"/>
      <c r="W45" s="11"/>
      <c r="X45" s="11">
        <f t="shared" si="23"/>
        <v>2450</v>
      </c>
      <c r="Y45" s="11">
        <f t="shared" si="17"/>
        <v>169</v>
      </c>
      <c r="Z45" s="11">
        <f t="shared" si="18"/>
        <v>323</v>
      </c>
      <c r="AA45" s="112">
        <f t="shared" si="19"/>
        <v>85</v>
      </c>
      <c r="AB45" s="11">
        <f t="shared" si="20"/>
        <v>2942</v>
      </c>
      <c r="AC45" s="11">
        <f t="shared" si="21"/>
        <v>0</v>
      </c>
      <c r="AD45" s="11">
        <f t="shared" si="1"/>
        <v>197219</v>
      </c>
      <c r="AF45">
        <f t="shared" si="2"/>
        <v>199669</v>
      </c>
      <c r="AH45">
        <f t="shared" si="22"/>
        <v>2450</v>
      </c>
      <c r="AK45">
        <f t="shared" si="3"/>
        <v>846</v>
      </c>
      <c r="AP45">
        <v>846</v>
      </c>
      <c r="AQ45" t="s">
        <v>384</v>
      </c>
      <c r="AR45">
        <v>846</v>
      </c>
      <c r="AS45" s="73">
        <v>7988</v>
      </c>
      <c r="AT45">
        <v>490</v>
      </c>
      <c r="AU45" s="73">
        <v>7988</v>
      </c>
      <c r="AV45">
        <v>65</v>
      </c>
      <c r="AW45" s="73">
        <v>31767</v>
      </c>
      <c r="AX45" s="73">
        <v>43428</v>
      </c>
      <c r="AY45" s="73">
        <v>3914120</v>
      </c>
      <c r="BA45">
        <v>846</v>
      </c>
      <c r="BB45">
        <v>64.63</v>
      </c>
      <c r="BC45">
        <v>33.883000000000003</v>
      </c>
      <c r="BD45">
        <v>588.51300000000003</v>
      </c>
      <c r="BE45">
        <v>17</v>
      </c>
      <c r="BF45">
        <v>846</v>
      </c>
      <c r="BG45" s="73">
        <v>4140979</v>
      </c>
      <c r="BH45">
        <v>846</v>
      </c>
      <c r="BI45" s="73">
        <v>3992520</v>
      </c>
      <c r="BJ45">
        <v>17</v>
      </c>
      <c r="BK45">
        <v>846</v>
      </c>
      <c r="BL45" t="s">
        <v>384</v>
      </c>
      <c r="BM45">
        <v>846</v>
      </c>
      <c r="BN45">
        <v>490</v>
      </c>
      <c r="BO45">
        <v>64.63</v>
      </c>
      <c r="BP45">
        <v>33.883000000000003</v>
      </c>
      <c r="BQ45">
        <v>588.51300000000003</v>
      </c>
      <c r="BR45">
        <v>17</v>
      </c>
      <c r="BT45">
        <v>846</v>
      </c>
      <c r="BU45" t="s">
        <v>384</v>
      </c>
      <c r="BV45">
        <v>846</v>
      </c>
      <c r="BW45" s="73">
        <v>7988</v>
      </c>
      <c r="BX45" s="73">
        <v>4140979</v>
      </c>
      <c r="BZ45" t="s">
        <v>41</v>
      </c>
    </row>
    <row r="46" spans="1:78" x14ac:dyDescent="0.2">
      <c r="A46" s="29">
        <v>39</v>
      </c>
      <c r="B46">
        <v>873</v>
      </c>
      <c r="C46" t="s">
        <v>188</v>
      </c>
      <c r="D46">
        <v>873</v>
      </c>
      <c r="E46" s="73">
        <v>7988</v>
      </c>
      <c r="F46">
        <f t="shared" si="4"/>
        <v>448.2</v>
      </c>
      <c r="G46" s="73">
        <f t="shared" si="5"/>
        <v>8057</v>
      </c>
      <c r="H46">
        <f t="shared" si="6"/>
        <v>63.65</v>
      </c>
      <c r="I46">
        <f t="shared" si="6"/>
        <v>23.295999999999999</v>
      </c>
      <c r="J46">
        <f t="shared" si="6"/>
        <v>535.14599999999996</v>
      </c>
      <c r="K46" s="73">
        <f t="shared" si="7"/>
        <v>3672381</v>
      </c>
      <c r="L46">
        <f t="shared" si="8"/>
        <v>6</v>
      </c>
      <c r="M46" s="13">
        <f t="shared" si="9"/>
        <v>8197</v>
      </c>
      <c r="N46" s="13">
        <f t="shared" si="10"/>
        <v>0</v>
      </c>
      <c r="O46" s="16">
        <f t="shared" si="11"/>
        <v>8197</v>
      </c>
      <c r="P46" s="13"/>
      <c r="Q46" s="13">
        <f t="shared" si="12"/>
        <v>3673895</v>
      </c>
      <c r="R46" s="13">
        <f t="shared" si="13"/>
        <v>3709105</v>
      </c>
      <c r="S46" s="13">
        <f t="shared" si="14"/>
        <v>35210</v>
      </c>
      <c r="T46" s="13">
        <f t="shared" si="15"/>
        <v>3673895</v>
      </c>
      <c r="U46" s="13">
        <f t="shared" si="16"/>
        <v>35210</v>
      </c>
      <c r="V46" s="11"/>
      <c r="W46" s="11"/>
      <c r="X46" s="11">
        <f t="shared" si="23"/>
        <v>0</v>
      </c>
      <c r="Y46" s="11">
        <f t="shared" si="17"/>
        <v>0</v>
      </c>
      <c r="Z46" s="11">
        <f t="shared" si="18"/>
        <v>0</v>
      </c>
      <c r="AA46" s="112">
        <f t="shared" si="19"/>
        <v>30</v>
      </c>
      <c r="AB46" s="11">
        <f t="shared" si="20"/>
        <v>0</v>
      </c>
      <c r="AC46" s="11">
        <f t="shared" si="21"/>
        <v>2676</v>
      </c>
      <c r="AD46" s="11">
        <f t="shared" si="1"/>
        <v>35210</v>
      </c>
      <c r="AF46">
        <f t="shared" si="2"/>
        <v>35210</v>
      </c>
      <c r="AH46">
        <f t="shared" si="22"/>
        <v>0</v>
      </c>
      <c r="AK46">
        <f t="shared" si="3"/>
        <v>873</v>
      </c>
      <c r="AP46">
        <v>873</v>
      </c>
      <c r="AQ46" t="s">
        <v>188</v>
      </c>
      <c r="AR46">
        <v>873</v>
      </c>
      <c r="AS46" s="73">
        <v>7988</v>
      </c>
      <c r="AT46">
        <v>448.2</v>
      </c>
      <c r="AU46" s="73">
        <v>8057</v>
      </c>
      <c r="AV46">
        <v>64</v>
      </c>
      <c r="AW46" s="73">
        <v>54983</v>
      </c>
      <c r="AX46" s="73">
        <v>70785</v>
      </c>
      <c r="AY46" s="73">
        <v>3611147</v>
      </c>
      <c r="BA46">
        <v>873</v>
      </c>
      <c r="BB46">
        <v>63.65</v>
      </c>
      <c r="BC46">
        <v>23.295999999999999</v>
      </c>
      <c r="BD46">
        <v>535.14599999999996</v>
      </c>
      <c r="BE46">
        <v>6</v>
      </c>
      <c r="BF46">
        <v>873</v>
      </c>
      <c r="BG46" s="73">
        <v>3672381</v>
      </c>
      <c r="BH46">
        <v>873</v>
      </c>
      <c r="BI46" s="73">
        <v>3682859</v>
      </c>
      <c r="BJ46">
        <v>6</v>
      </c>
      <c r="BK46">
        <v>873</v>
      </c>
      <c r="BL46" t="s">
        <v>188</v>
      </c>
      <c r="BM46">
        <v>873</v>
      </c>
      <c r="BN46">
        <v>448.2</v>
      </c>
      <c r="BO46">
        <v>63.65</v>
      </c>
      <c r="BP46">
        <v>23.295999999999999</v>
      </c>
      <c r="BQ46">
        <v>535.14599999999996</v>
      </c>
      <c r="BR46">
        <v>6</v>
      </c>
      <c r="BT46">
        <v>873</v>
      </c>
      <c r="BU46" t="s">
        <v>188</v>
      </c>
      <c r="BV46">
        <v>873</v>
      </c>
      <c r="BW46" s="73">
        <v>8057</v>
      </c>
      <c r="BX46" s="73">
        <v>3672381</v>
      </c>
      <c r="BZ46" t="s">
        <v>40</v>
      </c>
    </row>
    <row r="47" spans="1:78" x14ac:dyDescent="0.2">
      <c r="A47" s="29">
        <v>40</v>
      </c>
      <c r="B47">
        <v>882</v>
      </c>
      <c r="C47" t="s">
        <v>38</v>
      </c>
      <c r="D47">
        <v>882</v>
      </c>
      <c r="E47" s="73">
        <v>7988</v>
      </c>
      <c r="F47">
        <f t="shared" si="4"/>
        <v>3560.2</v>
      </c>
      <c r="G47" s="73">
        <f t="shared" si="5"/>
        <v>7988</v>
      </c>
      <c r="H47">
        <f t="shared" si="6"/>
        <v>745.21</v>
      </c>
      <c r="I47">
        <f t="shared" si="6"/>
        <v>54.918999999999997</v>
      </c>
      <c r="J47">
        <f t="shared" si="6"/>
        <v>4360.3289999999997</v>
      </c>
      <c r="K47" s="73">
        <f t="shared" si="7"/>
        <v>29340723</v>
      </c>
      <c r="L47">
        <f t="shared" si="8"/>
        <v>70.5</v>
      </c>
      <c r="M47" s="13">
        <f t="shared" si="9"/>
        <v>8128</v>
      </c>
      <c r="N47" s="13">
        <f t="shared" si="10"/>
        <v>5</v>
      </c>
      <c r="O47" s="16">
        <f t="shared" si="11"/>
        <v>8133</v>
      </c>
      <c r="P47" s="13"/>
      <c r="Q47" s="13">
        <f t="shared" si="12"/>
        <v>28937306</v>
      </c>
      <c r="R47" s="13">
        <f t="shared" si="13"/>
        <v>29634130</v>
      </c>
      <c r="S47" s="13">
        <f t="shared" si="14"/>
        <v>696824</v>
      </c>
      <c r="T47" s="13">
        <f t="shared" si="15"/>
        <v>28955107</v>
      </c>
      <c r="U47" s="13">
        <f t="shared" si="16"/>
        <v>679023</v>
      </c>
      <c r="V47" s="11"/>
      <c r="W47" s="11"/>
      <c r="X47" s="11">
        <f t="shared" si="23"/>
        <v>17801</v>
      </c>
      <c r="Y47" s="11">
        <f t="shared" si="17"/>
        <v>275</v>
      </c>
      <c r="Z47" s="11">
        <f t="shared" si="18"/>
        <v>3726</v>
      </c>
      <c r="AA47" s="112">
        <f t="shared" si="19"/>
        <v>353</v>
      </c>
      <c r="AB47" s="11">
        <f t="shared" si="20"/>
        <v>21802</v>
      </c>
      <c r="AC47" s="11">
        <f t="shared" si="21"/>
        <v>0</v>
      </c>
      <c r="AD47" s="11">
        <f t="shared" si="1"/>
        <v>679023</v>
      </c>
      <c r="AF47">
        <f t="shared" si="2"/>
        <v>696824</v>
      </c>
      <c r="AH47">
        <f t="shared" si="22"/>
        <v>17801</v>
      </c>
      <c r="AK47">
        <f t="shared" si="3"/>
        <v>882</v>
      </c>
      <c r="AP47">
        <v>882</v>
      </c>
      <c r="AQ47" t="s">
        <v>38</v>
      </c>
      <c r="AR47">
        <v>882</v>
      </c>
      <c r="AS47" s="73">
        <v>7988</v>
      </c>
      <c r="AT47" s="110">
        <v>3560.2</v>
      </c>
      <c r="AU47" s="73">
        <v>7988</v>
      </c>
      <c r="AV47">
        <v>745</v>
      </c>
      <c r="AW47" s="73">
        <v>172567</v>
      </c>
      <c r="AX47" s="73">
        <v>296413</v>
      </c>
      <c r="AY47" s="73">
        <v>28438878</v>
      </c>
      <c r="BA47">
        <v>882</v>
      </c>
      <c r="BB47">
        <v>745.21</v>
      </c>
      <c r="BC47">
        <v>54.918999999999997</v>
      </c>
      <c r="BD47" s="110">
        <v>4360.3289999999997</v>
      </c>
      <c r="BE47">
        <v>70.5</v>
      </c>
      <c r="BF47">
        <v>882</v>
      </c>
      <c r="BG47" s="73">
        <v>29340723</v>
      </c>
      <c r="BH47">
        <v>882</v>
      </c>
      <c r="BI47" s="73">
        <v>29008510</v>
      </c>
      <c r="BJ47">
        <v>70.5</v>
      </c>
      <c r="BK47">
        <v>882</v>
      </c>
      <c r="BL47" t="s">
        <v>38</v>
      </c>
      <c r="BM47">
        <v>882</v>
      </c>
      <c r="BN47" s="110">
        <v>3560.2</v>
      </c>
      <c r="BO47">
        <v>745.21</v>
      </c>
      <c r="BP47">
        <v>54.918999999999997</v>
      </c>
      <c r="BQ47" s="110">
        <v>4360.3289999999997</v>
      </c>
      <c r="BR47">
        <v>70.5</v>
      </c>
      <c r="BT47">
        <v>882</v>
      </c>
      <c r="BU47" t="s">
        <v>38</v>
      </c>
      <c r="BV47">
        <v>882</v>
      </c>
      <c r="BW47" s="73">
        <v>7988</v>
      </c>
      <c r="BX47" s="73">
        <v>29340723</v>
      </c>
      <c r="BZ47" t="s">
        <v>42</v>
      </c>
    </row>
    <row r="48" spans="1:78" x14ac:dyDescent="0.2">
      <c r="A48" s="29">
        <v>41</v>
      </c>
      <c r="B48">
        <v>914</v>
      </c>
      <c r="C48" t="s">
        <v>40</v>
      </c>
      <c r="D48">
        <v>914</v>
      </c>
      <c r="E48" s="73">
        <v>7988</v>
      </c>
      <c r="F48">
        <f t="shared" si="4"/>
        <v>395.7</v>
      </c>
      <c r="G48" s="73">
        <f t="shared" si="5"/>
        <v>7998</v>
      </c>
      <c r="H48">
        <f t="shared" si="6"/>
        <v>68.25</v>
      </c>
      <c r="I48">
        <f t="shared" si="6"/>
        <v>29.206</v>
      </c>
      <c r="J48">
        <f t="shared" si="6"/>
        <v>493.15600000000001</v>
      </c>
      <c r="K48" s="73">
        <f t="shared" si="7"/>
        <v>3354361</v>
      </c>
      <c r="L48">
        <f t="shared" si="8"/>
        <v>11.5</v>
      </c>
      <c r="M48" s="13">
        <f t="shared" si="9"/>
        <v>8138</v>
      </c>
      <c r="N48" s="13">
        <f t="shared" si="10"/>
        <v>0</v>
      </c>
      <c r="O48" s="16">
        <f t="shared" si="11"/>
        <v>8138</v>
      </c>
      <c r="P48" s="13"/>
      <c r="Q48" s="13">
        <f t="shared" si="12"/>
        <v>3220207</v>
      </c>
      <c r="R48" s="13">
        <f t="shared" si="13"/>
        <v>3387905</v>
      </c>
      <c r="S48" s="13">
        <f t="shared" si="14"/>
        <v>167698</v>
      </c>
      <c r="T48" s="13">
        <f t="shared" si="15"/>
        <v>3220207</v>
      </c>
      <c r="U48" s="13">
        <f t="shared" si="16"/>
        <v>167698</v>
      </c>
      <c r="V48" s="11"/>
      <c r="W48" s="11"/>
      <c r="X48" s="11">
        <f t="shared" si="23"/>
        <v>0</v>
      </c>
      <c r="Y48" s="11">
        <f t="shared" si="17"/>
        <v>0</v>
      </c>
      <c r="Z48" s="11">
        <f t="shared" si="18"/>
        <v>0</v>
      </c>
      <c r="AA48" s="112">
        <f t="shared" si="19"/>
        <v>58</v>
      </c>
      <c r="AB48" s="11">
        <f t="shared" si="20"/>
        <v>0</v>
      </c>
      <c r="AC48" s="11">
        <f t="shared" si="21"/>
        <v>2466</v>
      </c>
      <c r="AD48" s="11">
        <f t="shared" si="1"/>
        <v>167698</v>
      </c>
      <c r="AF48">
        <f t="shared" si="2"/>
        <v>167698</v>
      </c>
      <c r="AH48">
        <f t="shared" si="22"/>
        <v>0</v>
      </c>
      <c r="AK48">
        <f t="shared" si="3"/>
        <v>914</v>
      </c>
      <c r="AP48">
        <v>914</v>
      </c>
      <c r="AQ48" t="s">
        <v>40</v>
      </c>
      <c r="AR48">
        <v>914</v>
      </c>
      <c r="AS48" s="73">
        <v>7988</v>
      </c>
      <c r="AT48">
        <v>395.7</v>
      </c>
      <c r="AU48" s="73">
        <v>7998</v>
      </c>
      <c r="AV48">
        <v>68</v>
      </c>
      <c r="AW48" s="73">
        <v>46882</v>
      </c>
      <c r="AX48" s="73">
        <v>59568</v>
      </c>
      <c r="AY48" s="73">
        <v>3164809</v>
      </c>
      <c r="BA48">
        <v>914</v>
      </c>
      <c r="BB48">
        <v>68.25</v>
      </c>
      <c r="BC48">
        <v>29.206</v>
      </c>
      <c r="BD48">
        <v>493.15600000000001</v>
      </c>
      <c r="BE48">
        <v>11.5</v>
      </c>
      <c r="BF48">
        <v>914</v>
      </c>
      <c r="BG48" s="73">
        <v>3354361</v>
      </c>
      <c r="BH48">
        <v>914</v>
      </c>
      <c r="BI48" s="73">
        <v>3228121</v>
      </c>
      <c r="BJ48">
        <v>11.5</v>
      </c>
      <c r="BK48">
        <v>914</v>
      </c>
      <c r="BL48" t="s">
        <v>40</v>
      </c>
      <c r="BM48">
        <v>914</v>
      </c>
      <c r="BN48">
        <v>395.7</v>
      </c>
      <c r="BO48">
        <v>68.25</v>
      </c>
      <c r="BP48">
        <v>29.206</v>
      </c>
      <c r="BQ48">
        <v>493.15600000000001</v>
      </c>
      <c r="BR48">
        <v>11.5</v>
      </c>
      <c r="BT48">
        <v>914</v>
      </c>
      <c r="BU48" t="s">
        <v>40</v>
      </c>
      <c r="BV48">
        <v>914</v>
      </c>
      <c r="BW48" s="73">
        <v>7998</v>
      </c>
      <c r="BX48" s="73">
        <v>3354361</v>
      </c>
      <c r="BZ48" t="s">
        <v>43</v>
      </c>
    </row>
    <row r="49" spans="1:78" x14ac:dyDescent="0.2">
      <c r="A49" s="29">
        <v>42</v>
      </c>
      <c r="B49">
        <v>916</v>
      </c>
      <c r="C49" t="s">
        <v>39</v>
      </c>
      <c r="D49">
        <v>916</v>
      </c>
      <c r="E49" s="73">
        <v>7988</v>
      </c>
      <c r="F49">
        <f t="shared" si="4"/>
        <v>270.89999999999998</v>
      </c>
      <c r="G49" s="73">
        <f t="shared" si="5"/>
        <v>8118</v>
      </c>
      <c r="H49">
        <f t="shared" si="6"/>
        <v>41.44</v>
      </c>
      <c r="I49">
        <f t="shared" si="6"/>
        <v>34.204999999999998</v>
      </c>
      <c r="J49">
        <f t="shared" si="6"/>
        <v>346.54500000000002</v>
      </c>
      <c r="K49" s="73">
        <f t="shared" si="7"/>
        <v>2249498</v>
      </c>
      <c r="L49">
        <f t="shared" si="8"/>
        <v>12</v>
      </c>
      <c r="M49" s="13">
        <f t="shared" si="9"/>
        <v>8258</v>
      </c>
      <c r="N49" s="13">
        <f t="shared" si="10"/>
        <v>0</v>
      </c>
      <c r="O49" s="16">
        <f t="shared" si="11"/>
        <v>8258</v>
      </c>
      <c r="P49" s="13"/>
      <c r="Q49" s="13">
        <f t="shared" si="12"/>
        <v>2237092</v>
      </c>
      <c r="R49" s="13">
        <f t="shared" si="13"/>
        <v>2271993</v>
      </c>
      <c r="S49" s="13">
        <f t="shared" si="14"/>
        <v>34901</v>
      </c>
      <c r="T49" s="13">
        <f t="shared" si="15"/>
        <v>2237092</v>
      </c>
      <c r="U49" s="13">
        <f t="shared" si="16"/>
        <v>34901</v>
      </c>
      <c r="V49" s="11"/>
      <c r="W49" s="11"/>
      <c r="X49" s="11">
        <f t="shared" si="23"/>
        <v>0</v>
      </c>
      <c r="Y49" s="11">
        <f t="shared" si="17"/>
        <v>0</v>
      </c>
      <c r="Z49" s="11">
        <f t="shared" si="18"/>
        <v>0</v>
      </c>
      <c r="AA49" s="112">
        <f t="shared" si="19"/>
        <v>60</v>
      </c>
      <c r="AB49" s="11">
        <f t="shared" si="20"/>
        <v>0</v>
      </c>
      <c r="AC49" s="11">
        <f t="shared" si="21"/>
        <v>1733</v>
      </c>
      <c r="AD49" s="11">
        <f t="shared" si="1"/>
        <v>34901</v>
      </c>
      <c r="AF49">
        <f t="shared" si="2"/>
        <v>34901</v>
      </c>
      <c r="AH49">
        <f t="shared" si="22"/>
        <v>0</v>
      </c>
      <c r="AK49">
        <f t="shared" si="3"/>
        <v>916</v>
      </c>
      <c r="AP49">
        <v>916</v>
      </c>
      <c r="AQ49" t="s">
        <v>39</v>
      </c>
      <c r="AR49">
        <v>916</v>
      </c>
      <c r="AS49" s="73">
        <v>7988</v>
      </c>
      <c r="AT49">
        <v>270.89999999999998</v>
      </c>
      <c r="AU49" s="73">
        <v>8118</v>
      </c>
      <c r="AV49">
        <v>41</v>
      </c>
      <c r="AW49" s="73">
        <v>25366</v>
      </c>
      <c r="AX49" s="73">
        <v>36598</v>
      </c>
      <c r="AY49" s="73">
        <v>2199166</v>
      </c>
      <c r="BA49">
        <v>916</v>
      </c>
      <c r="BB49">
        <v>41.44</v>
      </c>
      <c r="BC49">
        <v>34.204999999999998</v>
      </c>
      <c r="BD49">
        <v>346.54500000000002</v>
      </c>
      <c r="BE49">
        <v>12</v>
      </c>
      <c r="BF49">
        <v>916</v>
      </c>
      <c r="BG49" s="73">
        <v>2249498</v>
      </c>
      <c r="BH49">
        <v>916</v>
      </c>
      <c r="BI49" s="73">
        <v>2242510</v>
      </c>
      <c r="BJ49">
        <v>12</v>
      </c>
      <c r="BK49">
        <v>916</v>
      </c>
      <c r="BL49" t="s">
        <v>39</v>
      </c>
      <c r="BM49">
        <v>916</v>
      </c>
      <c r="BN49">
        <v>270.89999999999998</v>
      </c>
      <c r="BO49">
        <v>41.44</v>
      </c>
      <c r="BP49">
        <v>34.204999999999998</v>
      </c>
      <c r="BQ49">
        <v>346.54500000000002</v>
      </c>
      <c r="BR49">
        <v>12</v>
      </c>
      <c r="BT49">
        <v>916</v>
      </c>
      <c r="BU49" t="s">
        <v>39</v>
      </c>
      <c r="BV49">
        <v>916</v>
      </c>
      <c r="BW49" s="73">
        <v>8118</v>
      </c>
      <c r="BX49" s="73">
        <v>2249498</v>
      </c>
      <c r="BZ49" t="s">
        <v>44</v>
      </c>
    </row>
    <row r="50" spans="1:78" x14ac:dyDescent="0.2">
      <c r="A50" s="29">
        <v>43</v>
      </c>
      <c r="B50">
        <v>918</v>
      </c>
      <c r="C50" t="s">
        <v>41</v>
      </c>
      <c r="D50">
        <v>918</v>
      </c>
      <c r="E50" s="73">
        <v>7988</v>
      </c>
      <c r="F50">
        <f t="shared" si="4"/>
        <v>375</v>
      </c>
      <c r="G50" s="73">
        <f t="shared" si="5"/>
        <v>8007</v>
      </c>
      <c r="H50">
        <f t="shared" si="6"/>
        <v>43.9</v>
      </c>
      <c r="I50">
        <f t="shared" si="6"/>
        <v>32.845999999999997</v>
      </c>
      <c r="J50">
        <f t="shared" si="6"/>
        <v>451.74599999999998</v>
      </c>
      <c r="K50" s="73">
        <f t="shared" si="7"/>
        <v>2807254</v>
      </c>
      <c r="L50">
        <f t="shared" si="8"/>
        <v>10.5</v>
      </c>
      <c r="M50" s="13">
        <f t="shared" si="9"/>
        <v>8147</v>
      </c>
      <c r="N50" s="13">
        <f t="shared" si="10"/>
        <v>0</v>
      </c>
      <c r="O50" s="16">
        <f t="shared" si="11"/>
        <v>8147</v>
      </c>
      <c r="P50" s="13"/>
      <c r="Q50" s="13">
        <f t="shared" si="12"/>
        <v>3055125</v>
      </c>
      <c r="R50" s="13">
        <f t="shared" si="13"/>
        <v>2835327</v>
      </c>
      <c r="S50" s="13">
        <f t="shared" si="14"/>
        <v>0</v>
      </c>
      <c r="T50" s="13">
        <f t="shared" si="15"/>
        <v>3055125</v>
      </c>
      <c r="U50" s="13">
        <f t="shared" si="16"/>
        <v>0</v>
      </c>
      <c r="V50" s="11"/>
      <c r="W50" s="11"/>
      <c r="X50" s="11">
        <f t="shared" si="23"/>
        <v>0</v>
      </c>
      <c r="Y50" s="11">
        <f t="shared" si="17"/>
        <v>0</v>
      </c>
      <c r="Z50" s="11">
        <f t="shared" si="18"/>
        <v>0</v>
      </c>
      <c r="AA50" s="112">
        <f t="shared" si="19"/>
        <v>53</v>
      </c>
      <c r="AB50" s="11">
        <f t="shared" si="20"/>
        <v>0</v>
      </c>
      <c r="AC50" s="11">
        <f t="shared" si="21"/>
        <v>2259</v>
      </c>
      <c r="AD50" s="11">
        <f t="shared" si="1"/>
        <v>0</v>
      </c>
      <c r="AF50">
        <f t="shared" si="2"/>
        <v>0</v>
      </c>
      <c r="AH50">
        <f t="shared" si="22"/>
        <v>0</v>
      </c>
      <c r="AK50">
        <f t="shared" si="3"/>
        <v>918</v>
      </c>
      <c r="AP50">
        <v>918</v>
      </c>
      <c r="AQ50" t="s">
        <v>41</v>
      </c>
      <c r="AR50">
        <v>918</v>
      </c>
      <c r="AS50" s="73">
        <v>7988</v>
      </c>
      <c r="AT50">
        <v>375</v>
      </c>
      <c r="AU50" s="73">
        <v>8007</v>
      </c>
      <c r="AV50">
        <v>44</v>
      </c>
      <c r="AW50" s="73">
        <v>11209</v>
      </c>
      <c r="AX50" s="73">
        <v>15738</v>
      </c>
      <c r="AY50" s="73">
        <v>3002625</v>
      </c>
      <c r="BA50">
        <v>918</v>
      </c>
      <c r="BB50">
        <v>43.9</v>
      </c>
      <c r="BC50">
        <v>32.845999999999997</v>
      </c>
      <c r="BD50">
        <v>451.74599999999998</v>
      </c>
      <c r="BE50">
        <v>10.5</v>
      </c>
      <c r="BF50">
        <v>918</v>
      </c>
      <c r="BG50" s="73">
        <v>2807254</v>
      </c>
      <c r="BH50">
        <v>918</v>
      </c>
      <c r="BI50" s="73">
        <v>3062625</v>
      </c>
      <c r="BJ50">
        <v>10.5</v>
      </c>
      <c r="BK50">
        <v>918</v>
      </c>
      <c r="BL50" t="s">
        <v>41</v>
      </c>
      <c r="BM50">
        <v>918</v>
      </c>
      <c r="BN50">
        <v>375</v>
      </c>
      <c r="BO50">
        <v>43.9</v>
      </c>
      <c r="BP50">
        <v>32.845999999999997</v>
      </c>
      <c r="BQ50">
        <v>451.74599999999998</v>
      </c>
      <c r="BR50">
        <v>10.5</v>
      </c>
      <c r="BT50">
        <v>918</v>
      </c>
      <c r="BU50" t="s">
        <v>41</v>
      </c>
      <c r="BV50">
        <v>918</v>
      </c>
      <c r="BW50" s="73">
        <v>8007</v>
      </c>
      <c r="BX50" s="73">
        <v>2807254</v>
      </c>
      <c r="BZ50" t="s">
        <v>45</v>
      </c>
    </row>
    <row r="51" spans="1:78" x14ac:dyDescent="0.2">
      <c r="A51" s="29">
        <v>44</v>
      </c>
      <c r="B51">
        <v>936</v>
      </c>
      <c r="C51" t="s">
        <v>42</v>
      </c>
      <c r="D51">
        <v>936</v>
      </c>
      <c r="E51" s="73">
        <v>7988</v>
      </c>
      <c r="F51">
        <f t="shared" si="4"/>
        <v>746.4</v>
      </c>
      <c r="G51" s="73">
        <f t="shared" si="5"/>
        <v>7988</v>
      </c>
      <c r="H51">
        <f t="shared" si="6"/>
        <v>111.17</v>
      </c>
      <c r="I51">
        <f t="shared" si="6"/>
        <v>22.321000000000002</v>
      </c>
      <c r="J51">
        <f t="shared" si="6"/>
        <v>879.89099999999996</v>
      </c>
      <c r="K51" s="73">
        <f t="shared" si="7"/>
        <v>6456700</v>
      </c>
      <c r="L51">
        <f t="shared" si="8"/>
        <v>19</v>
      </c>
      <c r="M51" s="13">
        <f t="shared" si="9"/>
        <v>8128</v>
      </c>
      <c r="N51" s="13">
        <f t="shared" si="10"/>
        <v>5</v>
      </c>
      <c r="O51" s="16">
        <f t="shared" si="11"/>
        <v>8133</v>
      </c>
      <c r="P51" s="13"/>
      <c r="Q51" s="13">
        <f t="shared" si="12"/>
        <v>6066739</v>
      </c>
      <c r="R51" s="13">
        <f t="shared" si="13"/>
        <v>6521267</v>
      </c>
      <c r="S51" s="13">
        <f t="shared" si="14"/>
        <v>454528</v>
      </c>
      <c r="T51" s="13">
        <f t="shared" si="15"/>
        <v>6070471</v>
      </c>
      <c r="U51" s="13">
        <f t="shared" si="16"/>
        <v>450796</v>
      </c>
      <c r="V51" s="11"/>
      <c r="W51" s="11"/>
      <c r="X51" s="11">
        <f t="shared" si="23"/>
        <v>3732</v>
      </c>
      <c r="Y51" s="11">
        <f t="shared" si="17"/>
        <v>112</v>
      </c>
      <c r="Z51" s="11">
        <f t="shared" si="18"/>
        <v>556</v>
      </c>
      <c r="AA51" s="112">
        <f t="shared" si="19"/>
        <v>95</v>
      </c>
      <c r="AB51" s="11">
        <f t="shared" si="20"/>
        <v>4400</v>
      </c>
      <c r="AC51" s="11">
        <f t="shared" si="21"/>
        <v>0</v>
      </c>
      <c r="AD51" s="11">
        <f t="shared" si="1"/>
        <v>450796</v>
      </c>
      <c r="AF51">
        <f t="shared" si="2"/>
        <v>454528</v>
      </c>
      <c r="AH51">
        <f t="shared" si="22"/>
        <v>3732</v>
      </c>
      <c r="AK51">
        <f t="shared" si="3"/>
        <v>936</v>
      </c>
      <c r="AP51">
        <v>936</v>
      </c>
      <c r="AQ51" t="s">
        <v>42</v>
      </c>
      <c r="AR51">
        <v>936</v>
      </c>
      <c r="AS51" s="73">
        <v>7988</v>
      </c>
      <c r="AT51">
        <v>746.4</v>
      </c>
      <c r="AU51" s="73">
        <v>7988</v>
      </c>
      <c r="AV51">
        <v>111</v>
      </c>
      <c r="AW51" s="73">
        <v>34500</v>
      </c>
      <c r="AX51" s="73">
        <v>50805</v>
      </c>
      <c r="AY51" s="73">
        <v>5962243</v>
      </c>
      <c r="BA51">
        <v>936</v>
      </c>
      <c r="BB51">
        <v>111.17</v>
      </c>
      <c r="BC51">
        <v>22.321000000000002</v>
      </c>
      <c r="BD51">
        <v>879.89099999999996</v>
      </c>
      <c r="BE51">
        <v>19</v>
      </c>
      <c r="BF51">
        <v>936</v>
      </c>
      <c r="BG51" s="73">
        <v>6456700</v>
      </c>
      <c r="BH51">
        <v>936</v>
      </c>
      <c r="BI51" s="73">
        <v>6081667</v>
      </c>
      <c r="BJ51">
        <v>19</v>
      </c>
      <c r="BK51">
        <v>936</v>
      </c>
      <c r="BL51" t="s">
        <v>42</v>
      </c>
      <c r="BM51">
        <v>936</v>
      </c>
      <c r="BN51">
        <v>746.4</v>
      </c>
      <c r="BO51">
        <v>111.17</v>
      </c>
      <c r="BP51">
        <v>22.321000000000002</v>
      </c>
      <c r="BQ51">
        <v>879.89099999999996</v>
      </c>
      <c r="BR51">
        <v>19</v>
      </c>
      <c r="BT51">
        <v>936</v>
      </c>
      <c r="BU51" t="s">
        <v>42</v>
      </c>
      <c r="BV51">
        <v>936</v>
      </c>
      <c r="BW51" s="73">
        <v>7988</v>
      </c>
      <c r="BX51" s="73">
        <v>6456700</v>
      </c>
      <c r="BZ51" t="s">
        <v>46</v>
      </c>
    </row>
    <row r="52" spans="1:78" x14ac:dyDescent="0.2">
      <c r="A52" s="29">
        <v>45</v>
      </c>
      <c r="B52">
        <v>977</v>
      </c>
      <c r="C52" t="s">
        <v>43</v>
      </c>
      <c r="D52">
        <v>977</v>
      </c>
      <c r="E52" s="73">
        <v>7988</v>
      </c>
      <c r="F52">
        <f t="shared" si="4"/>
        <v>536.9</v>
      </c>
      <c r="G52" s="73">
        <f t="shared" si="5"/>
        <v>7988</v>
      </c>
      <c r="H52">
        <f t="shared" si="6"/>
        <v>91.46</v>
      </c>
      <c r="I52">
        <f t="shared" si="6"/>
        <v>18.466999999999999</v>
      </c>
      <c r="J52">
        <f t="shared" si="6"/>
        <v>646.827</v>
      </c>
      <c r="K52" s="73">
        <f t="shared" si="7"/>
        <v>4367040</v>
      </c>
      <c r="L52">
        <f t="shared" si="8"/>
        <v>24.5</v>
      </c>
      <c r="M52" s="13">
        <f t="shared" si="9"/>
        <v>8128</v>
      </c>
      <c r="N52" s="13">
        <f t="shared" si="10"/>
        <v>5</v>
      </c>
      <c r="O52" s="16">
        <f t="shared" si="11"/>
        <v>8133</v>
      </c>
      <c r="P52" s="13"/>
      <c r="Q52" s="13">
        <f t="shared" si="12"/>
        <v>4363923</v>
      </c>
      <c r="R52" s="13">
        <f t="shared" si="13"/>
        <v>4410710</v>
      </c>
      <c r="S52" s="13">
        <f t="shared" si="14"/>
        <v>46787</v>
      </c>
      <c r="T52" s="13">
        <f t="shared" si="15"/>
        <v>4366608</v>
      </c>
      <c r="U52" s="13">
        <f t="shared" si="16"/>
        <v>44102</v>
      </c>
      <c r="V52" s="11"/>
      <c r="W52" s="11"/>
      <c r="X52" s="11">
        <f t="shared" si="23"/>
        <v>2685</v>
      </c>
      <c r="Y52" s="11">
        <f t="shared" si="17"/>
        <v>92</v>
      </c>
      <c r="Z52" s="11">
        <f t="shared" si="18"/>
        <v>457</v>
      </c>
      <c r="AA52" s="112">
        <f t="shared" si="19"/>
        <v>123</v>
      </c>
      <c r="AB52" s="11">
        <f t="shared" si="20"/>
        <v>3234</v>
      </c>
      <c r="AC52" s="11">
        <f t="shared" si="21"/>
        <v>0</v>
      </c>
      <c r="AD52" s="11">
        <f t="shared" si="1"/>
        <v>44102</v>
      </c>
      <c r="AF52">
        <f t="shared" si="2"/>
        <v>46787</v>
      </c>
      <c r="AH52">
        <f t="shared" si="22"/>
        <v>2685</v>
      </c>
      <c r="AK52">
        <f t="shared" si="3"/>
        <v>977</v>
      </c>
      <c r="AP52">
        <v>977</v>
      </c>
      <c r="AQ52" t="s">
        <v>43</v>
      </c>
      <c r="AR52">
        <v>977</v>
      </c>
      <c r="AS52" s="73">
        <v>7988</v>
      </c>
      <c r="AT52">
        <v>536.9</v>
      </c>
      <c r="AU52" s="73">
        <v>7988</v>
      </c>
      <c r="AV52">
        <v>91</v>
      </c>
      <c r="AW52" s="73">
        <v>14622</v>
      </c>
      <c r="AX52" s="73">
        <v>22440</v>
      </c>
      <c r="AY52" s="73">
        <v>4288757</v>
      </c>
      <c r="BA52">
        <v>977</v>
      </c>
      <c r="BB52">
        <v>91.46</v>
      </c>
      <c r="BC52">
        <v>18.466999999999999</v>
      </c>
      <c r="BD52">
        <v>646.827</v>
      </c>
      <c r="BE52">
        <v>24.5</v>
      </c>
      <c r="BF52">
        <v>977</v>
      </c>
      <c r="BG52" s="73">
        <v>4367040</v>
      </c>
      <c r="BH52">
        <v>977</v>
      </c>
      <c r="BI52" s="73">
        <v>4374661</v>
      </c>
      <c r="BJ52">
        <v>24.5</v>
      </c>
      <c r="BK52">
        <v>977</v>
      </c>
      <c r="BL52" t="s">
        <v>43</v>
      </c>
      <c r="BM52">
        <v>977</v>
      </c>
      <c r="BN52">
        <v>536.9</v>
      </c>
      <c r="BO52">
        <v>91.46</v>
      </c>
      <c r="BP52">
        <v>18.466999999999999</v>
      </c>
      <c r="BQ52">
        <v>646.827</v>
      </c>
      <c r="BR52">
        <v>24.5</v>
      </c>
      <c r="BT52">
        <v>977</v>
      </c>
      <c r="BU52" t="s">
        <v>43</v>
      </c>
      <c r="BV52">
        <v>977</v>
      </c>
      <c r="BW52" s="73">
        <v>7988</v>
      </c>
      <c r="BX52" s="73">
        <v>4367040</v>
      </c>
      <c r="BZ52" t="s">
        <v>47</v>
      </c>
    </row>
    <row r="53" spans="1:78" x14ac:dyDescent="0.2">
      <c r="A53" s="29">
        <v>46</v>
      </c>
      <c r="B53">
        <v>981</v>
      </c>
      <c r="C53" t="s">
        <v>44</v>
      </c>
      <c r="D53">
        <v>981</v>
      </c>
      <c r="E53" s="73">
        <v>7988</v>
      </c>
      <c r="F53">
        <f t="shared" si="4"/>
        <v>1883.8</v>
      </c>
      <c r="G53" s="73">
        <f t="shared" si="5"/>
        <v>7988</v>
      </c>
      <c r="H53">
        <f t="shared" si="6"/>
        <v>229.77</v>
      </c>
      <c r="I53">
        <f t="shared" si="6"/>
        <v>58.927999999999997</v>
      </c>
      <c r="J53">
        <f t="shared" si="6"/>
        <v>2172.498</v>
      </c>
      <c r="K53" s="73">
        <f t="shared" si="7"/>
        <v>15394474</v>
      </c>
      <c r="L53">
        <f t="shared" si="8"/>
        <v>51.5</v>
      </c>
      <c r="M53" s="13">
        <f t="shared" si="9"/>
        <v>8128</v>
      </c>
      <c r="N53" s="13">
        <f t="shared" si="10"/>
        <v>5</v>
      </c>
      <c r="O53" s="16">
        <f t="shared" si="11"/>
        <v>8133</v>
      </c>
      <c r="P53" s="13"/>
      <c r="Q53" s="13">
        <f t="shared" si="12"/>
        <v>15311526</v>
      </c>
      <c r="R53" s="13">
        <f t="shared" si="13"/>
        <v>15548419</v>
      </c>
      <c r="S53" s="13">
        <f t="shared" si="14"/>
        <v>236893</v>
      </c>
      <c r="T53" s="13">
        <f t="shared" si="15"/>
        <v>15320945</v>
      </c>
      <c r="U53" s="13">
        <f t="shared" si="16"/>
        <v>227474</v>
      </c>
      <c r="V53" s="11"/>
      <c r="W53" s="11"/>
      <c r="X53" s="11">
        <f t="shared" si="23"/>
        <v>9419</v>
      </c>
      <c r="Y53" s="11">
        <f t="shared" si="17"/>
        <v>295</v>
      </c>
      <c r="Z53" s="11">
        <f t="shared" si="18"/>
        <v>1149</v>
      </c>
      <c r="AA53" s="112">
        <f t="shared" si="19"/>
        <v>258</v>
      </c>
      <c r="AB53" s="11">
        <f t="shared" si="20"/>
        <v>10863</v>
      </c>
      <c r="AC53" s="11">
        <f t="shared" si="21"/>
        <v>0</v>
      </c>
      <c r="AD53" s="11">
        <f t="shared" si="1"/>
        <v>227474</v>
      </c>
      <c r="AF53">
        <f t="shared" si="2"/>
        <v>236893</v>
      </c>
      <c r="AH53">
        <f t="shared" si="22"/>
        <v>9419</v>
      </c>
      <c r="AK53">
        <f t="shared" si="3"/>
        <v>981</v>
      </c>
      <c r="AP53">
        <v>981</v>
      </c>
      <c r="AQ53" t="s">
        <v>44</v>
      </c>
      <c r="AR53">
        <v>981</v>
      </c>
      <c r="AS53" s="73">
        <v>7988</v>
      </c>
      <c r="AT53" s="110">
        <v>1883.8</v>
      </c>
      <c r="AU53" s="73">
        <v>7988</v>
      </c>
      <c r="AV53">
        <v>230</v>
      </c>
      <c r="AW53" s="73">
        <v>33327</v>
      </c>
      <c r="AX53" s="73">
        <v>58905</v>
      </c>
      <c r="AY53" s="73">
        <v>15047794</v>
      </c>
      <c r="BA53">
        <v>981</v>
      </c>
      <c r="BB53">
        <v>229.77</v>
      </c>
      <c r="BC53">
        <v>58.927999999999997</v>
      </c>
      <c r="BD53" s="110">
        <v>2172.498</v>
      </c>
      <c r="BE53">
        <v>51.5</v>
      </c>
      <c r="BF53">
        <v>981</v>
      </c>
      <c r="BG53" s="73">
        <v>15394474</v>
      </c>
      <c r="BH53">
        <v>981</v>
      </c>
      <c r="BI53" s="73">
        <v>15349202</v>
      </c>
      <c r="BJ53">
        <v>51.5</v>
      </c>
      <c r="BK53">
        <v>981</v>
      </c>
      <c r="BL53" t="s">
        <v>44</v>
      </c>
      <c r="BM53">
        <v>981</v>
      </c>
      <c r="BN53" s="110">
        <v>1883.8</v>
      </c>
      <c r="BO53">
        <v>229.77</v>
      </c>
      <c r="BP53">
        <v>58.927999999999997</v>
      </c>
      <c r="BQ53" s="110">
        <v>2172.498</v>
      </c>
      <c r="BR53">
        <v>51.5</v>
      </c>
      <c r="BT53">
        <v>981</v>
      </c>
      <c r="BU53" t="s">
        <v>44</v>
      </c>
      <c r="BV53">
        <v>981</v>
      </c>
      <c r="BW53" s="73">
        <v>7988</v>
      </c>
      <c r="BX53" s="73">
        <v>15394474</v>
      </c>
      <c r="BZ53" t="s">
        <v>48</v>
      </c>
    </row>
    <row r="54" spans="1:78" x14ac:dyDescent="0.2">
      <c r="A54" s="29">
        <v>47</v>
      </c>
      <c r="B54">
        <v>999</v>
      </c>
      <c r="C54" t="s">
        <v>45</v>
      </c>
      <c r="D54">
        <v>999</v>
      </c>
      <c r="E54" s="73">
        <v>7988</v>
      </c>
      <c r="F54">
        <f t="shared" si="4"/>
        <v>1464.7</v>
      </c>
      <c r="G54" s="73">
        <f t="shared" si="5"/>
        <v>7988</v>
      </c>
      <c r="H54">
        <f t="shared" si="6"/>
        <v>264.11</v>
      </c>
      <c r="I54">
        <f t="shared" si="6"/>
        <v>60.256999999999998</v>
      </c>
      <c r="J54">
        <f t="shared" si="6"/>
        <v>1789.067</v>
      </c>
      <c r="K54" s="73">
        <f t="shared" si="7"/>
        <v>12374211</v>
      </c>
      <c r="L54">
        <f t="shared" si="8"/>
        <v>84.5</v>
      </c>
      <c r="M54" s="13">
        <f t="shared" si="9"/>
        <v>8128</v>
      </c>
      <c r="N54" s="13">
        <f t="shared" si="10"/>
        <v>5</v>
      </c>
      <c r="O54" s="16">
        <f t="shared" si="11"/>
        <v>8133</v>
      </c>
      <c r="P54" s="13"/>
      <c r="Q54" s="13">
        <f t="shared" si="12"/>
        <v>11905082</v>
      </c>
      <c r="R54" s="13">
        <f t="shared" si="13"/>
        <v>12497953</v>
      </c>
      <c r="S54" s="13">
        <f t="shared" si="14"/>
        <v>592871</v>
      </c>
      <c r="T54" s="13">
        <f t="shared" si="15"/>
        <v>11912405</v>
      </c>
      <c r="U54" s="13">
        <f t="shared" si="16"/>
        <v>585548</v>
      </c>
      <c r="V54" s="11"/>
      <c r="W54" s="11"/>
      <c r="X54" s="11">
        <f t="shared" si="23"/>
        <v>7324</v>
      </c>
      <c r="Y54" s="11">
        <f t="shared" si="17"/>
        <v>301</v>
      </c>
      <c r="Z54" s="11">
        <f t="shared" si="18"/>
        <v>1321</v>
      </c>
      <c r="AA54" s="112">
        <f t="shared" si="19"/>
        <v>423</v>
      </c>
      <c r="AB54" s="11">
        <f t="shared" si="20"/>
        <v>8946</v>
      </c>
      <c r="AC54" s="11">
        <f t="shared" si="21"/>
        <v>0</v>
      </c>
      <c r="AD54" s="11">
        <f t="shared" si="1"/>
        <v>585548</v>
      </c>
      <c r="AF54">
        <f t="shared" si="2"/>
        <v>592871</v>
      </c>
      <c r="AH54">
        <f t="shared" si="22"/>
        <v>7323</v>
      </c>
      <c r="AK54">
        <f t="shared" si="3"/>
        <v>999</v>
      </c>
      <c r="AP54">
        <v>999</v>
      </c>
      <c r="AQ54" t="s">
        <v>45</v>
      </c>
      <c r="AR54">
        <v>999</v>
      </c>
      <c r="AS54" s="73">
        <v>7988</v>
      </c>
      <c r="AT54" s="110">
        <v>1464.7</v>
      </c>
      <c r="AU54" s="73">
        <v>7988</v>
      </c>
      <c r="AV54">
        <v>264</v>
      </c>
      <c r="AW54" s="73">
        <v>153675</v>
      </c>
      <c r="AX54" s="73">
        <v>216470</v>
      </c>
      <c r="AY54" s="73">
        <v>11700024</v>
      </c>
      <c r="BA54">
        <v>999</v>
      </c>
      <c r="BB54">
        <v>264.11</v>
      </c>
      <c r="BC54">
        <v>60.256999999999998</v>
      </c>
      <c r="BD54" s="110">
        <v>1789.067</v>
      </c>
      <c r="BE54">
        <v>84.5</v>
      </c>
      <c r="BF54">
        <v>999</v>
      </c>
      <c r="BG54" s="73">
        <v>12374211</v>
      </c>
      <c r="BH54">
        <v>999</v>
      </c>
      <c r="BI54" s="73">
        <v>11934376</v>
      </c>
      <c r="BJ54">
        <v>84.5</v>
      </c>
      <c r="BK54">
        <v>999</v>
      </c>
      <c r="BL54" t="s">
        <v>45</v>
      </c>
      <c r="BM54">
        <v>999</v>
      </c>
      <c r="BN54" s="110">
        <v>1464.7</v>
      </c>
      <c r="BO54">
        <v>264.11</v>
      </c>
      <c r="BP54">
        <v>60.256999999999998</v>
      </c>
      <c r="BQ54" s="110">
        <v>1789.067</v>
      </c>
      <c r="BR54">
        <v>84.5</v>
      </c>
      <c r="BT54">
        <v>999</v>
      </c>
      <c r="BU54" t="s">
        <v>45</v>
      </c>
      <c r="BV54">
        <v>999</v>
      </c>
      <c r="BW54" s="73">
        <v>7988</v>
      </c>
      <c r="BX54" s="73">
        <v>12374211</v>
      </c>
      <c r="BZ54" t="s">
        <v>49</v>
      </c>
    </row>
    <row r="55" spans="1:78" x14ac:dyDescent="0.2">
      <c r="A55" s="29">
        <v>48</v>
      </c>
      <c r="B55">
        <v>1044</v>
      </c>
      <c r="C55" t="s">
        <v>46</v>
      </c>
      <c r="D55">
        <v>1044</v>
      </c>
      <c r="E55" s="73">
        <v>7988</v>
      </c>
      <c r="F55">
        <f t="shared" si="4"/>
        <v>5395.1</v>
      </c>
      <c r="G55" s="73">
        <f t="shared" si="5"/>
        <v>7988</v>
      </c>
      <c r="H55">
        <f t="shared" si="6"/>
        <v>772.85</v>
      </c>
      <c r="I55">
        <f t="shared" si="6"/>
        <v>108.12</v>
      </c>
      <c r="J55">
        <f t="shared" si="6"/>
        <v>6276.07</v>
      </c>
      <c r="K55" s="73">
        <f t="shared" si="7"/>
        <v>43652822</v>
      </c>
      <c r="L55">
        <f t="shared" si="8"/>
        <v>94.5</v>
      </c>
      <c r="M55" s="13">
        <f t="shared" si="9"/>
        <v>8128</v>
      </c>
      <c r="N55" s="13">
        <f t="shared" si="10"/>
        <v>5</v>
      </c>
      <c r="O55" s="16">
        <f t="shared" si="11"/>
        <v>8133</v>
      </c>
      <c r="P55" s="13"/>
      <c r="Q55" s="13">
        <f t="shared" si="12"/>
        <v>43851373</v>
      </c>
      <c r="R55" s="13">
        <f t="shared" si="13"/>
        <v>44089350</v>
      </c>
      <c r="S55" s="13">
        <f t="shared" si="14"/>
        <v>237977</v>
      </c>
      <c r="T55" s="13">
        <f t="shared" si="15"/>
        <v>43878348</v>
      </c>
      <c r="U55" s="13">
        <f t="shared" si="16"/>
        <v>211002</v>
      </c>
      <c r="V55" s="11"/>
      <c r="W55" s="11"/>
      <c r="X55" s="11">
        <f t="shared" si="23"/>
        <v>26976</v>
      </c>
      <c r="Y55" s="11">
        <f t="shared" si="17"/>
        <v>541</v>
      </c>
      <c r="Z55" s="11">
        <f t="shared" si="18"/>
        <v>3864</v>
      </c>
      <c r="AA55" s="112">
        <f t="shared" si="19"/>
        <v>473</v>
      </c>
      <c r="AB55" s="11">
        <f t="shared" si="20"/>
        <v>31381</v>
      </c>
      <c r="AC55" s="11">
        <f t="shared" si="21"/>
        <v>0</v>
      </c>
      <c r="AD55" s="11">
        <f t="shared" si="1"/>
        <v>211002</v>
      </c>
      <c r="AF55">
        <f t="shared" si="2"/>
        <v>237977</v>
      </c>
      <c r="AH55">
        <f t="shared" si="22"/>
        <v>26975</v>
      </c>
      <c r="AK55">
        <f t="shared" si="3"/>
        <v>1044</v>
      </c>
      <c r="AP55">
        <v>1044</v>
      </c>
      <c r="AQ55" t="s">
        <v>46</v>
      </c>
      <c r="AR55">
        <v>1044</v>
      </c>
      <c r="AS55" s="73">
        <v>7988</v>
      </c>
      <c r="AT55" s="110">
        <v>5395.1</v>
      </c>
      <c r="AU55" s="73">
        <v>7988</v>
      </c>
      <c r="AV55">
        <v>773</v>
      </c>
      <c r="AW55" s="73">
        <v>195882</v>
      </c>
      <c r="AX55" s="73">
        <v>291646</v>
      </c>
      <c r="AY55" s="73">
        <v>43096059</v>
      </c>
      <c r="BA55">
        <v>1044</v>
      </c>
      <c r="BB55">
        <v>772.85</v>
      </c>
      <c r="BC55">
        <v>108.12</v>
      </c>
      <c r="BD55" s="110">
        <v>6276.07</v>
      </c>
      <c r="BE55">
        <v>94.5</v>
      </c>
      <c r="BF55">
        <v>1044</v>
      </c>
      <c r="BG55" s="73">
        <v>43652822</v>
      </c>
      <c r="BH55">
        <v>1044</v>
      </c>
      <c r="BI55" s="73">
        <v>43959275</v>
      </c>
      <c r="BJ55">
        <v>94.5</v>
      </c>
      <c r="BK55">
        <v>1044</v>
      </c>
      <c r="BL55" t="s">
        <v>46</v>
      </c>
      <c r="BM55">
        <v>1044</v>
      </c>
      <c r="BN55" s="110">
        <v>5395.1</v>
      </c>
      <c r="BO55">
        <v>772.85</v>
      </c>
      <c r="BP55">
        <v>108.12</v>
      </c>
      <c r="BQ55" s="110">
        <v>6276.07</v>
      </c>
      <c r="BR55">
        <v>94.5</v>
      </c>
      <c r="BT55">
        <v>1044</v>
      </c>
      <c r="BU55" t="s">
        <v>46</v>
      </c>
      <c r="BV55">
        <v>1044</v>
      </c>
      <c r="BW55" s="73">
        <v>7988</v>
      </c>
      <c r="BX55" s="73">
        <v>43652822</v>
      </c>
      <c r="BZ55" t="s">
        <v>50</v>
      </c>
    </row>
    <row r="56" spans="1:78" x14ac:dyDescent="0.2">
      <c r="A56" s="29">
        <v>49</v>
      </c>
      <c r="B56">
        <v>1053</v>
      </c>
      <c r="C56" t="s">
        <v>47</v>
      </c>
      <c r="D56">
        <v>1053</v>
      </c>
      <c r="E56" s="73">
        <v>7988</v>
      </c>
      <c r="F56">
        <f t="shared" si="4"/>
        <v>15901.2</v>
      </c>
      <c r="G56" s="73">
        <f t="shared" si="5"/>
        <v>7988</v>
      </c>
      <c r="H56">
        <f t="shared" si="6"/>
        <v>2582.06</v>
      </c>
      <c r="I56">
        <f t="shared" si="6"/>
        <v>458.75700000000001</v>
      </c>
      <c r="J56">
        <f t="shared" si="6"/>
        <v>18942.017</v>
      </c>
      <c r="K56" s="73">
        <f t="shared" si="7"/>
        <v>128772152</v>
      </c>
      <c r="L56">
        <f t="shared" si="8"/>
        <v>319</v>
      </c>
      <c r="M56" s="13">
        <f t="shared" si="9"/>
        <v>8128</v>
      </c>
      <c r="N56" s="13">
        <f t="shared" si="10"/>
        <v>5</v>
      </c>
      <c r="O56" s="16">
        <f t="shared" si="11"/>
        <v>8133</v>
      </c>
      <c r="P56" s="13"/>
      <c r="Q56" s="13">
        <f t="shared" si="12"/>
        <v>129244954</v>
      </c>
      <c r="R56" s="13">
        <f t="shared" si="13"/>
        <v>130059874</v>
      </c>
      <c r="S56" s="13">
        <f t="shared" si="14"/>
        <v>814920</v>
      </c>
      <c r="T56" s="13">
        <f t="shared" si="15"/>
        <v>129324460</v>
      </c>
      <c r="U56" s="13">
        <f t="shared" si="16"/>
        <v>735414</v>
      </c>
      <c r="V56" s="11"/>
      <c r="W56" s="11"/>
      <c r="X56" s="11">
        <f t="shared" si="23"/>
        <v>79506</v>
      </c>
      <c r="Y56" s="11">
        <f t="shared" si="17"/>
        <v>2294</v>
      </c>
      <c r="Z56" s="11">
        <f t="shared" si="18"/>
        <v>12910</v>
      </c>
      <c r="AA56" s="112">
        <f t="shared" si="19"/>
        <v>1595</v>
      </c>
      <c r="AB56" s="11">
        <f t="shared" si="20"/>
        <v>94710</v>
      </c>
      <c r="AC56" s="11">
        <f t="shared" si="21"/>
        <v>0</v>
      </c>
      <c r="AD56" s="11">
        <f t="shared" si="1"/>
        <v>735414</v>
      </c>
      <c r="AF56">
        <f t="shared" si="2"/>
        <v>814920</v>
      </c>
      <c r="AH56">
        <f t="shared" si="22"/>
        <v>79506</v>
      </c>
      <c r="AK56">
        <f t="shared" si="3"/>
        <v>1053</v>
      </c>
      <c r="AP56">
        <v>1053</v>
      </c>
      <c r="AQ56" t="s">
        <v>47</v>
      </c>
      <c r="AR56">
        <v>1053</v>
      </c>
      <c r="AS56" s="73">
        <v>7988</v>
      </c>
      <c r="AT56" s="110">
        <v>15901.2</v>
      </c>
      <c r="AU56" s="73">
        <v>7988</v>
      </c>
      <c r="AV56" s="73">
        <v>2582</v>
      </c>
      <c r="AW56" s="73">
        <v>553920</v>
      </c>
      <c r="AX56" s="73">
        <v>882317</v>
      </c>
      <c r="AY56" s="73">
        <v>127018786</v>
      </c>
      <c r="BA56">
        <v>1053</v>
      </c>
      <c r="BB56" s="110">
        <v>2582.06</v>
      </c>
      <c r="BC56">
        <v>458.75700000000001</v>
      </c>
      <c r="BD56" s="110">
        <v>18942.017</v>
      </c>
      <c r="BE56">
        <v>319</v>
      </c>
      <c r="BF56">
        <v>1053</v>
      </c>
      <c r="BG56" s="73">
        <v>128772152</v>
      </c>
      <c r="BH56">
        <v>1053</v>
      </c>
      <c r="BI56" s="73">
        <v>129562978</v>
      </c>
      <c r="BJ56">
        <v>319</v>
      </c>
      <c r="BK56">
        <v>1053</v>
      </c>
      <c r="BL56" t="s">
        <v>47</v>
      </c>
      <c r="BM56">
        <v>1053</v>
      </c>
      <c r="BN56" s="110">
        <v>15901.2</v>
      </c>
      <c r="BO56" s="110">
        <v>2582.06</v>
      </c>
      <c r="BP56">
        <v>458.75700000000001</v>
      </c>
      <c r="BQ56" s="110">
        <v>18942.017</v>
      </c>
      <c r="BR56">
        <v>319</v>
      </c>
      <c r="BT56">
        <v>1053</v>
      </c>
      <c r="BU56" t="s">
        <v>47</v>
      </c>
      <c r="BV56">
        <v>1053</v>
      </c>
      <c r="BW56" s="73">
        <v>7988</v>
      </c>
      <c r="BX56" s="73">
        <v>128772152</v>
      </c>
      <c r="BZ56" t="s">
        <v>329</v>
      </c>
    </row>
    <row r="57" spans="1:78" x14ac:dyDescent="0.2">
      <c r="A57" s="29">
        <v>50</v>
      </c>
      <c r="B57">
        <v>1062</v>
      </c>
      <c r="C57" t="s">
        <v>48</v>
      </c>
      <c r="D57">
        <v>1062</v>
      </c>
      <c r="E57" s="73">
        <v>7988</v>
      </c>
      <c r="F57">
        <f t="shared" si="4"/>
        <v>1080.0999999999999</v>
      </c>
      <c r="G57" s="73">
        <f t="shared" si="5"/>
        <v>7988</v>
      </c>
      <c r="H57">
        <f t="shared" si="6"/>
        <v>85.95</v>
      </c>
      <c r="I57">
        <f t="shared" si="6"/>
        <v>26.911999999999999</v>
      </c>
      <c r="J57">
        <f t="shared" si="6"/>
        <v>1192.962</v>
      </c>
      <c r="K57" s="73">
        <f t="shared" si="7"/>
        <v>9036026</v>
      </c>
      <c r="L57">
        <f t="shared" si="8"/>
        <v>33.5</v>
      </c>
      <c r="M57" s="13">
        <f t="shared" si="9"/>
        <v>8128</v>
      </c>
      <c r="N57" s="13">
        <f t="shared" si="10"/>
        <v>5</v>
      </c>
      <c r="O57" s="16">
        <f t="shared" si="11"/>
        <v>8133</v>
      </c>
      <c r="P57" s="13"/>
      <c r="Q57" s="13">
        <f t="shared" si="12"/>
        <v>8779053</v>
      </c>
      <c r="R57" s="13">
        <f t="shared" si="13"/>
        <v>9126386</v>
      </c>
      <c r="S57" s="13">
        <f t="shared" si="14"/>
        <v>347333</v>
      </c>
      <c r="T57" s="13">
        <f t="shared" si="15"/>
        <v>8784453</v>
      </c>
      <c r="U57" s="13">
        <f t="shared" si="16"/>
        <v>341933</v>
      </c>
      <c r="V57" s="11"/>
      <c r="W57" s="11"/>
      <c r="X57" s="11">
        <f t="shared" si="23"/>
        <v>5401</v>
      </c>
      <c r="Y57" s="11">
        <f t="shared" si="17"/>
        <v>135</v>
      </c>
      <c r="Z57" s="11">
        <f t="shared" si="18"/>
        <v>430</v>
      </c>
      <c r="AA57" s="112">
        <f t="shared" si="19"/>
        <v>168</v>
      </c>
      <c r="AB57" s="11">
        <f t="shared" si="20"/>
        <v>5966</v>
      </c>
      <c r="AC57" s="11">
        <f t="shared" si="21"/>
        <v>0</v>
      </c>
      <c r="AD57" s="11">
        <f t="shared" si="1"/>
        <v>341933</v>
      </c>
      <c r="AF57">
        <f t="shared" si="2"/>
        <v>347333</v>
      </c>
      <c r="AH57">
        <f t="shared" si="22"/>
        <v>5400</v>
      </c>
      <c r="AK57">
        <f t="shared" si="3"/>
        <v>1062</v>
      </c>
      <c r="AP57">
        <v>1062</v>
      </c>
      <c r="AQ57" t="s">
        <v>48</v>
      </c>
      <c r="AR57">
        <v>1062</v>
      </c>
      <c r="AS57" s="73">
        <v>7988</v>
      </c>
      <c r="AT57" s="110">
        <v>1080.0999999999999</v>
      </c>
      <c r="AU57" s="73">
        <v>7988</v>
      </c>
      <c r="AV57">
        <v>86</v>
      </c>
      <c r="AW57" s="73">
        <v>35965</v>
      </c>
      <c r="AX57" s="73">
        <v>59150</v>
      </c>
      <c r="AY57" s="73">
        <v>8627839</v>
      </c>
      <c r="BA57">
        <v>1062</v>
      </c>
      <c r="BB57">
        <v>85.95</v>
      </c>
      <c r="BC57">
        <v>26.911999999999999</v>
      </c>
      <c r="BD57" s="110">
        <v>1192.962</v>
      </c>
      <c r="BE57">
        <v>33.5</v>
      </c>
      <c r="BF57">
        <v>1062</v>
      </c>
      <c r="BG57" s="73">
        <v>9036026</v>
      </c>
      <c r="BH57">
        <v>1062</v>
      </c>
      <c r="BI57" s="73">
        <v>8800655</v>
      </c>
      <c r="BJ57">
        <v>33.5</v>
      </c>
      <c r="BK57">
        <v>1062</v>
      </c>
      <c r="BL57" t="s">
        <v>48</v>
      </c>
      <c r="BM57">
        <v>1062</v>
      </c>
      <c r="BN57" s="110">
        <v>1080.0999999999999</v>
      </c>
      <c r="BO57">
        <v>85.95</v>
      </c>
      <c r="BP57">
        <v>26.911999999999999</v>
      </c>
      <c r="BQ57" s="110">
        <v>1192.962</v>
      </c>
      <c r="BR57">
        <v>33.5</v>
      </c>
      <c r="BT57">
        <v>1062</v>
      </c>
      <c r="BU57" t="s">
        <v>48</v>
      </c>
      <c r="BV57">
        <v>1062</v>
      </c>
      <c r="BW57" s="73">
        <v>7988</v>
      </c>
      <c r="BX57" s="73">
        <v>9036026</v>
      </c>
      <c r="BZ57" t="s">
        <v>330</v>
      </c>
    </row>
    <row r="58" spans="1:78" x14ac:dyDescent="0.2">
      <c r="A58" s="29">
        <v>51</v>
      </c>
      <c r="B58">
        <v>1071</v>
      </c>
      <c r="C58" t="s">
        <v>49</v>
      </c>
      <c r="D58">
        <v>1071</v>
      </c>
      <c r="E58" s="73">
        <v>7988</v>
      </c>
      <c r="F58">
        <f t="shared" si="4"/>
        <v>1206.0999999999999</v>
      </c>
      <c r="G58" s="73">
        <f t="shared" si="5"/>
        <v>8007</v>
      </c>
      <c r="H58">
        <f t="shared" si="6"/>
        <v>172.71</v>
      </c>
      <c r="I58">
        <f t="shared" si="6"/>
        <v>42.896000000000001</v>
      </c>
      <c r="J58">
        <f t="shared" si="6"/>
        <v>1421.7059999999999</v>
      </c>
      <c r="K58" s="73">
        <f t="shared" si="7"/>
        <v>10121649</v>
      </c>
      <c r="L58">
        <f t="shared" si="8"/>
        <v>25.5</v>
      </c>
      <c r="M58" s="13">
        <f t="shared" si="9"/>
        <v>8147</v>
      </c>
      <c r="N58" s="13">
        <f t="shared" si="10"/>
        <v>0</v>
      </c>
      <c r="O58" s="16">
        <f t="shared" si="11"/>
        <v>8147</v>
      </c>
      <c r="P58" s="13"/>
      <c r="Q58" s="13">
        <f t="shared" si="12"/>
        <v>9826097</v>
      </c>
      <c r="R58" s="13">
        <f t="shared" si="13"/>
        <v>10222865</v>
      </c>
      <c r="S58" s="13">
        <f t="shared" si="14"/>
        <v>396768</v>
      </c>
      <c r="T58" s="13">
        <f t="shared" si="15"/>
        <v>9826097</v>
      </c>
      <c r="U58" s="13">
        <f t="shared" si="16"/>
        <v>396768</v>
      </c>
      <c r="V58" s="11"/>
      <c r="W58" s="11"/>
      <c r="X58" s="11">
        <f t="shared" si="23"/>
        <v>0</v>
      </c>
      <c r="Y58" s="11">
        <f t="shared" si="17"/>
        <v>0</v>
      </c>
      <c r="Z58" s="11">
        <f t="shared" si="18"/>
        <v>0</v>
      </c>
      <c r="AA58" s="112">
        <f t="shared" si="19"/>
        <v>128</v>
      </c>
      <c r="AB58" s="11">
        <f t="shared" si="20"/>
        <v>0</v>
      </c>
      <c r="AC58" s="11">
        <f t="shared" si="21"/>
        <v>7109</v>
      </c>
      <c r="AD58" s="11">
        <f t="shared" si="1"/>
        <v>396768</v>
      </c>
      <c r="AF58">
        <f t="shared" si="2"/>
        <v>396768</v>
      </c>
      <c r="AH58">
        <f t="shared" si="22"/>
        <v>0</v>
      </c>
      <c r="AK58">
        <f t="shared" si="3"/>
        <v>1071</v>
      </c>
      <c r="AP58">
        <v>1071</v>
      </c>
      <c r="AQ58" t="s">
        <v>49</v>
      </c>
      <c r="AR58">
        <v>1071</v>
      </c>
      <c r="AS58" s="73">
        <v>7988</v>
      </c>
      <c r="AT58" s="110">
        <v>1206.0999999999999</v>
      </c>
      <c r="AU58" s="73">
        <v>8007</v>
      </c>
      <c r="AV58">
        <v>173</v>
      </c>
      <c r="AW58" s="73">
        <v>66535</v>
      </c>
      <c r="AX58" s="73">
        <v>128322</v>
      </c>
      <c r="AY58" s="73">
        <v>9657243</v>
      </c>
      <c r="BA58">
        <v>1071</v>
      </c>
      <c r="BB58">
        <v>172.71</v>
      </c>
      <c r="BC58">
        <v>42.896000000000001</v>
      </c>
      <c r="BD58" s="110">
        <v>1421.7059999999999</v>
      </c>
      <c r="BE58">
        <v>25.5</v>
      </c>
      <c r="BF58">
        <v>1071</v>
      </c>
      <c r="BG58" s="73">
        <v>10121649</v>
      </c>
      <c r="BH58">
        <v>1071</v>
      </c>
      <c r="BI58" s="73">
        <v>9850219</v>
      </c>
      <c r="BJ58">
        <v>25.5</v>
      </c>
      <c r="BK58">
        <v>1071</v>
      </c>
      <c r="BL58" t="s">
        <v>49</v>
      </c>
      <c r="BM58">
        <v>1071</v>
      </c>
      <c r="BN58" s="110">
        <v>1206.0999999999999</v>
      </c>
      <c r="BO58">
        <v>172.71</v>
      </c>
      <c r="BP58">
        <v>42.896000000000001</v>
      </c>
      <c r="BQ58" s="110">
        <v>1421.7059999999999</v>
      </c>
      <c r="BR58">
        <v>25.5</v>
      </c>
      <c r="BT58">
        <v>1071</v>
      </c>
      <c r="BU58" t="s">
        <v>49</v>
      </c>
      <c r="BV58">
        <v>1071</v>
      </c>
      <c r="BW58" s="73">
        <v>8007</v>
      </c>
      <c r="BX58" s="73">
        <v>10121649</v>
      </c>
      <c r="BZ58" t="s">
        <v>51</v>
      </c>
    </row>
    <row r="59" spans="1:78" x14ac:dyDescent="0.2">
      <c r="A59" s="29">
        <v>52</v>
      </c>
      <c r="B59">
        <v>1079</v>
      </c>
      <c r="C59" t="s">
        <v>52</v>
      </c>
      <c r="D59">
        <v>1079</v>
      </c>
      <c r="E59" s="73">
        <v>7988</v>
      </c>
      <c r="F59">
        <f t="shared" si="4"/>
        <v>830.3</v>
      </c>
      <c r="G59" s="73">
        <f t="shared" si="5"/>
        <v>7988</v>
      </c>
      <c r="H59">
        <f t="shared" si="6"/>
        <v>113.58</v>
      </c>
      <c r="I59">
        <f t="shared" si="6"/>
        <v>10.010999999999999</v>
      </c>
      <c r="J59">
        <f t="shared" si="6"/>
        <v>953.89099999999996</v>
      </c>
      <c r="K59" s="73">
        <f t="shared" si="7"/>
        <v>6748262</v>
      </c>
      <c r="L59">
        <f t="shared" si="8"/>
        <v>27.5</v>
      </c>
      <c r="M59" s="13">
        <f t="shared" si="9"/>
        <v>8128</v>
      </c>
      <c r="N59" s="13">
        <f t="shared" si="10"/>
        <v>5</v>
      </c>
      <c r="O59" s="16">
        <f t="shared" si="11"/>
        <v>8133</v>
      </c>
      <c r="P59" s="13"/>
      <c r="Q59" s="13">
        <f t="shared" si="12"/>
        <v>6748678</v>
      </c>
      <c r="R59" s="13">
        <f t="shared" si="13"/>
        <v>6815745</v>
      </c>
      <c r="S59" s="13">
        <f t="shared" si="14"/>
        <v>67067</v>
      </c>
      <c r="T59" s="13">
        <f t="shared" si="15"/>
        <v>6752830</v>
      </c>
      <c r="U59" s="13">
        <f t="shared" si="16"/>
        <v>62915</v>
      </c>
      <c r="V59" s="11"/>
      <c r="W59" s="11"/>
      <c r="X59" s="11">
        <f t="shared" si="23"/>
        <v>4152</v>
      </c>
      <c r="Y59" s="11">
        <f t="shared" si="17"/>
        <v>50</v>
      </c>
      <c r="Z59" s="11">
        <f t="shared" si="18"/>
        <v>568</v>
      </c>
      <c r="AA59" s="112">
        <f t="shared" si="19"/>
        <v>138</v>
      </c>
      <c r="AB59" s="11">
        <f t="shared" si="20"/>
        <v>4770</v>
      </c>
      <c r="AC59" s="11">
        <f t="shared" si="21"/>
        <v>0</v>
      </c>
      <c r="AD59" s="11">
        <f t="shared" si="1"/>
        <v>62915</v>
      </c>
      <c r="AF59">
        <f t="shared" si="2"/>
        <v>67067</v>
      </c>
      <c r="AH59">
        <f t="shared" si="22"/>
        <v>4152</v>
      </c>
      <c r="AK59">
        <f t="shared" si="3"/>
        <v>1079</v>
      </c>
      <c r="AP59">
        <v>1079</v>
      </c>
      <c r="AQ59" t="s">
        <v>52</v>
      </c>
      <c r="AR59">
        <v>1079</v>
      </c>
      <c r="AS59" s="73">
        <v>7988</v>
      </c>
      <c r="AT59">
        <v>830.3</v>
      </c>
      <c r="AU59" s="73">
        <v>7988</v>
      </c>
      <c r="AV59">
        <v>114</v>
      </c>
      <c r="AW59" s="73">
        <v>20223</v>
      </c>
      <c r="AX59" s="73">
        <v>28608</v>
      </c>
      <c r="AY59" s="73">
        <v>6632436</v>
      </c>
      <c r="BA59">
        <v>1079</v>
      </c>
      <c r="BB59">
        <v>113.58</v>
      </c>
      <c r="BC59">
        <v>10.010999999999999</v>
      </c>
      <c r="BD59">
        <v>953.89099999999996</v>
      </c>
      <c r="BE59">
        <v>27.5</v>
      </c>
      <c r="BF59">
        <v>1079</v>
      </c>
      <c r="BG59" s="73">
        <v>6748262</v>
      </c>
      <c r="BH59">
        <v>1079</v>
      </c>
      <c r="BI59" s="73">
        <v>6765284</v>
      </c>
      <c r="BJ59">
        <v>27.5</v>
      </c>
      <c r="BK59">
        <v>1079</v>
      </c>
      <c r="BL59" t="s">
        <v>52</v>
      </c>
      <c r="BM59">
        <v>1079</v>
      </c>
      <c r="BN59">
        <v>830.3</v>
      </c>
      <c r="BO59">
        <v>113.58</v>
      </c>
      <c r="BP59">
        <v>10.010999999999999</v>
      </c>
      <c r="BQ59">
        <v>953.89099999999996</v>
      </c>
      <c r="BR59">
        <v>27.5</v>
      </c>
      <c r="BT59">
        <v>1079</v>
      </c>
      <c r="BU59" t="s">
        <v>52</v>
      </c>
      <c r="BV59">
        <v>1079</v>
      </c>
      <c r="BW59" s="73">
        <v>7988</v>
      </c>
      <c r="BX59" s="73">
        <v>6748262</v>
      </c>
      <c r="BZ59" t="s">
        <v>52</v>
      </c>
    </row>
    <row r="60" spans="1:78" x14ac:dyDescent="0.2">
      <c r="A60" s="29">
        <v>53</v>
      </c>
      <c r="B60">
        <v>1080</v>
      </c>
      <c r="C60" t="s">
        <v>329</v>
      </c>
      <c r="D60">
        <v>1080</v>
      </c>
      <c r="E60" s="73">
        <v>7988</v>
      </c>
      <c r="F60">
        <f t="shared" si="4"/>
        <v>452.3</v>
      </c>
      <c r="G60" s="73">
        <f t="shared" si="5"/>
        <v>7988</v>
      </c>
      <c r="H60">
        <f t="shared" si="6"/>
        <v>61</v>
      </c>
      <c r="I60">
        <f t="shared" si="6"/>
        <v>23.628</v>
      </c>
      <c r="J60">
        <f t="shared" si="6"/>
        <v>536.928</v>
      </c>
      <c r="K60" s="73">
        <f t="shared" si="7"/>
        <v>3643327</v>
      </c>
      <c r="L60">
        <f t="shared" si="8"/>
        <v>17.5</v>
      </c>
      <c r="M60" s="13">
        <f t="shared" si="9"/>
        <v>8128</v>
      </c>
      <c r="N60" s="13">
        <f t="shared" si="10"/>
        <v>5</v>
      </c>
      <c r="O60" s="16">
        <f t="shared" si="11"/>
        <v>8133</v>
      </c>
      <c r="P60" s="13"/>
      <c r="Q60" s="13">
        <f t="shared" si="12"/>
        <v>3676294</v>
      </c>
      <c r="R60" s="13">
        <f t="shared" si="13"/>
        <v>3679760</v>
      </c>
      <c r="S60" s="13">
        <f t="shared" si="14"/>
        <v>3466</v>
      </c>
      <c r="T60" s="13">
        <f t="shared" si="15"/>
        <v>3678556</v>
      </c>
      <c r="U60" s="13">
        <f t="shared" si="16"/>
        <v>1204</v>
      </c>
      <c r="V60" s="11"/>
      <c r="W60" s="11"/>
      <c r="X60" s="11">
        <f t="shared" si="23"/>
        <v>2262</v>
      </c>
      <c r="Y60" s="11">
        <f t="shared" si="17"/>
        <v>118</v>
      </c>
      <c r="Z60" s="11">
        <f t="shared" si="18"/>
        <v>305</v>
      </c>
      <c r="AA60" s="112">
        <f t="shared" si="19"/>
        <v>88</v>
      </c>
      <c r="AB60" s="11">
        <f t="shared" si="20"/>
        <v>2685</v>
      </c>
      <c r="AC60" s="11">
        <f t="shared" si="21"/>
        <v>0</v>
      </c>
      <c r="AD60" s="11">
        <f t="shared" si="1"/>
        <v>1204</v>
      </c>
      <c r="AF60">
        <f t="shared" si="2"/>
        <v>3466</v>
      </c>
      <c r="AH60">
        <f t="shared" si="22"/>
        <v>2262</v>
      </c>
      <c r="AK60">
        <f t="shared" si="3"/>
        <v>1080</v>
      </c>
      <c r="AP60">
        <v>1080</v>
      </c>
      <c r="AQ60" t="s">
        <v>329</v>
      </c>
      <c r="AR60">
        <v>1080</v>
      </c>
      <c r="AS60" s="73">
        <v>7988</v>
      </c>
      <c r="AT60">
        <v>452.3</v>
      </c>
      <c r="AU60" s="73">
        <v>7988</v>
      </c>
      <c r="AV60">
        <v>61</v>
      </c>
      <c r="AW60" s="73">
        <v>32794</v>
      </c>
      <c r="AX60" s="73">
        <v>50575</v>
      </c>
      <c r="AY60" s="73">
        <v>3612972</v>
      </c>
      <c r="BA60">
        <v>1080</v>
      </c>
      <c r="BB60">
        <v>61</v>
      </c>
      <c r="BC60">
        <v>23.628</v>
      </c>
      <c r="BD60">
        <v>536.928</v>
      </c>
      <c r="BE60">
        <v>17.5</v>
      </c>
      <c r="BF60">
        <v>1080</v>
      </c>
      <c r="BG60" s="73">
        <v>3643327</v>
      </c>
      <c r="BH60">
        <v>1080</v>
      </c>
      <c r="BI60" s="73">
        <v>3685340</v>
      </c>
      <c r="BJ60">
        <v>17.5</v>
      </c>
      <c r="BK60">
        <v>1080</v>
      </c>
      <c r="BL60" t="s">
        <v>329</v>
      </c>
      <c r="BM60">
        <v>1080</v>
      </c>
      <c r="BN60">
        <v>452.3</v>
      </c>
      <c r="BO60">
        <v>61</v>
      </c>
      <c r="BP60">
        <v>23.628</v>
      </c>
      <c r="BQ60">
        <v>536.928</v>
      </c>
      <c r="BR60">
        <v>17.5</v>
      </c>
      <c r="BT60">
        <v>1080</v>
      </c>
      <c r="BU60" t="s">
        <v>329</v>
      </c>
      <c r="BV60">
        <v>1080</v>
      </c>
      <c r="BW60" s="73">
        <v>7988</v>
      </c>
      <c r="BX60" s="73">
        <v>3643327</v>
      </c>
      <c r="BZ60" t="s">
        <v>53</v>
      </c>
    </row>
    <row r="61" spans="1:78" x14ac:dyDescent="0.2">
      <c r="A61" s="29">
        <v>54</v>
      </c>
      <c r="B61">
        <v>1082</v>
      </c>
      <c r="C61" t="s">
        <v>330</v>
      </c>
      <c r="D61">
        <v>1082</v>
      </c>
      <c r="E61" s="73">
        <v>7988</v>
      </c>
      <c r="F61">
        <f t="shared" si="4"/>
        <v>1448.3</v>
      </c>
      <c r="G61" s="73">
        <f t="shared" si="5"/>
        <v>7988</v>
      </c>
      <c r="H61">
        <f t="shared" si="6"/>
        <v>191.49</v>
      </c>
      <c r="I61">
        <f t="shared" si="6"/>
        <v>43.488999999999997</v>
      </c>
      <c r="J61">
        <f t="shared" si="6"/>
        <v>1683.279</v>
      </c>
      <c r="K61" s="73">
        <f t="shared" si="7"/>
        <v>11665675</v>
      </c>
      <c r="L61">
        <f t="shared" si="8"/>
        <v>42.5</v>
      </c>
      <c r="M61" s="13">
        <f t="shared" si="9"/>
        <v>8128</v>
      </c>
      <c r="N61" s="13">
        <f t="shared" si="10"/>
        <v>5</v>
      </c>
      <c r="O61" s="16">
        <f t="shared" si="11"/>
        <v>8133</v>
      </c>
      <c r="P61" s="13"/>
      <c r="Q61" s="13">
        <f t="shared" si="12"/>
        <v>11771782</v>
      </c>
      <c r="R61" s="13">
        <f t="shared" si="13"/>
        <v>11782332</v>
      </c>
      <c r="S61" s="13">
        <f t="shared" si="14"/>
        <v>10550</v>
      </c>
      <c r="T61" s="13">
        <f t="shared" si="15"/>
        <v>11779024</v>
      </c>
      <c r="U61" s="13">
        <f t="shared" si="16"/>
        <v>3308</v>
      </c>
      <c r="V61" s="11"/>
      <c r="W61" s="11"/>
      <c r="X61" s="11">
        <f t="shared" si="23"/>
        <v>7242</v>
      </c>
      <c r="Y61" s="11">
        <f t="shared" si="17"/>
        <v>217</v>
      </c>
      <c r="Z61" s="11">
        <f t="shared" si="18"/>
        <v>957</v>
      </c>
      <c r="AA61" s="112">
        <f t="shared" si="19"/>
        <v>213</v>
      </c>
      <c r="AB61" s="11">
        <f t="shared" si="20"/>
        <v>8416</v>
      </c>
      <c r="AC61" s="11">
        <f t="shared" si="21"/>
        <v>0</v>
      </c>
      <c r="AD61" s="11">
        <f t="shared" si="1"/>
        <v>3308</v>
      </c>
      <c r="AF61">
        <f t="shared" si="2"/>
        <v>10550</v>
      </c>
      <c r="AH61">
        <f t="shared" si="22"/>
        <v>7242</v>
      </c>
      <c r="AK61">
        <f t="shared" si="3"/>
        <v>1082</v>
      </c>
      <c r="AP61">
        <v>1082</v>
      </c>
      <c r="AQ61" t="s">
        <v>330</v>
      </c>
      <c r="AR61">
        <v>1082</v>
      </c>
      <c r="AS61" s="73">
        <v>7988</v>
      </c>
      <c r="AT61" s="110">
        <v>1448.3</v>
      </c>
      <c r="AU61" s="73">
        <v>7988</v>
      </c>
      <c r="AV61">
        <v>191</v>
      </c>
      <c r="AW61" s="73">
        <v>71931</v>
      </c>
      <c r="AX61" s="73">
        <v>108452</v>
      </c>
      <c r="AY61" s="73">
        <v>11569020</v>
      </c>
      <c r="BA61">
        <v>1082</v>
      </c>
      <c r="BB61">
        <v>191.49</v>
      </c>
      <c r="BC61">
        <v>43.488999999999997</v>
      </c>
      <c r="BD61" s="110">
        <v>1683.279</v>
      </c>
      <c r="BE61">
        <v>42.5</v>
      </c>
      <c r="BF61">
        <v>1082</v>
      </c>
      <c r="BG61" s="73">
        <v>11665675</v>
      </c>
      <c r="BH61">
        <v>1082</v>
      </c>
      <c r="BI61" s="73">
        <v>11800748</v>
      </c>
      <c r="BJ61">
        <v>42.5</v>
      </c>
      <c r="BK61">
        <v>1082</v>
      </c>
      <c r="BL61" t="s">
        <v>330</v>
      </c>
      <c r="BM61">
        <v>1082</v>
      </c>
      <c r="BN61" s="110">
        <v>1448.3</v>
      </c>
      <c r="BO61">
        <v>191.49</v>
      </c>
      <c r="BP61">
        <v>43.488999999999997</v>
      </c>
      <c r="BQ61" s="110">
        <v>1683.279</v>
      </c>
      <c r="BR61">
        <v>42.5</v>
      </c>
      <c r="BT61">
        <v>1082</v>
      </c>
      <c r="BU61" t="s">
        <v>330</v>
      </c>
      <c r="BV61">
        <v>1082</v>
      </c>
      <c r="BW61" s="73">
        <v>7988</v>
      </c>
      <c r="BX61" s="73">
        <v>11665675</v>
      </c>
      <c r="BZ61" t="s">
        <v>54</v>
      </c>
    </row>
    <row r="62" spans="1:78" x14ac:dyDescent="0.2">
      <c r="A62" s="29">
        <v>55</v>
      </c>
      <c r="B62">
        <v>1089</v>
      </c>
      <c r="C62" t="s">
        <v>50</v>
      </c>
      <c r="D62">
        <v>1089</v>
      </c>
      <c r="E62" s="73">
        <v>7988</v>
      </c>
      <c r="F62">
        <f t="shared" si="4"/>
        <v>390.6</v>
      </c>
      <c r="G62" s="73">
        <f t="shared" si="5"/>
        <v>8009</v>
      </c>
      <c r="H62">
        <f t="shared" si="6"/>
        <v>32.32</v>
      </c>
      <c r="I62">
        <f t="shared" si="6"/>
        <v>31.870999999999999</v>
      </c>
      <c r="J62">
        <f t="shared" si="6"/>
        <v>454.791</v>
      </c>
      <c r="K62" s="73">
        <f t="shared" si="7"/>
        <v>3294102</v>
      </c>
      <c r="L62">
        <f t="shared" si="8"/>
        <v>10.5</v>
      </c>
      <c r="M62" s="13">
        <f t="shared" si="9"/>
        <v>8149</v>
      </c>
      <c r="N62" s="13">
        <f t="shared" si="10"/>
        <v>0</v>
      </c>
      <c r="O62" s="16">
        <f t="shared" si="11"/>
        <v>8149</v>
      </c>
      <c r="P62" s="13"/>
      <c r="Q62" s="13">
        <f t="shared" si="12"/>
        <v>3182999</v>
      </c>
      <c r="R62" s="13">
        <f t="shared" si="13"/>
        <v>3327043</v>
      </c>
      <c r="S62" s="13">
        <f t="shared" si="14"/>
        <v>144044</v>
      </c>
      <c r="T62" s="13">
        <f t="shared" si="15"/>
        <v>3182999</v>
      </c>
      <c r="U62" s="13">
        <f t="shared" si="16"/>
        <v>144044</v>
      </c>
      <c r="V62" s="11"/>
      <c r="W62" s="11"/>
      <c r="X62" s="11">
        <f t="shared" si="23"/>
        <v>0</v>
      </c>
      <c r="Y62" s="11">
        <f t="shared" si="17"/>
        <v>0</v>
      </c>
      <c r="Z62" s="11">
        <f t="shared" si="18"/>
        <v>0</v>
      </c>
      <c r="AA62" s="112">
        <f t="shared" si="19"/>
        <v>53</v>
      </c>
      <c r="AB62" s="11">
        <f t="shared" si="20"/>
        <v>0</v>
      </c>
      <c r="AC62" s="11">
        <f t="shared" si="21"/>
        <v>2274</v>
      </c>
      <c r="AD62" s="11">
        <f t="shared" si="1"/>
        <v>144044</v>
      </c>
      <c r="AF62">
        <f t="shared" si="2"/>
        <v>144044</v>
      </c>
      <c r="AH62">
        <f t="shared" si="22"/>
        <v>0</v>
      </c>
      <c r="AK62">
        <f t="shared" si="3"/>
        <v>1089</v>
      </c>
      <c r="AP62">
        <v>1089</v>
      </c>
      <c r="AQ62" t="s">
        <v>50</v>
      </c>
      <c r="AR62">
        <v>1089</v>
      </c>
      <c r="AS62" s="73">
        <v>7988</v>
      </c>
      <c r="AT62">
        <v>390.6</v>
      </c>
      <c r="AU62" s="73">
        <v>8009</v>
      </c>
      <c r="AV62">
        <v>32</v>
      </c>
      <c r="AW62" s="73">
        <v>14613</v>
      </c>
      <c r="AX62" s="73">
        <v>22690</v>
      </c>
      <c r="AY62" s="73">
        <v>3128315</v>
      </c>
      <c r="BA62">
        <v>1089</v>
      </c>
      <c r="BB62">
        <v>32.32</v>
      </c>
      <c r="BC62">
        <v>31.870999999999999</v>
      </c>
      <c r="BD62">
        <v>454.791</v>
      </c>
      <c r="BE62">
        <v>10.5</v>
      </c>
      <c r="BF62">
        <v>1089</v>
      </c>
      <c r="BG62" s="73">
        <v>3294102</v>
      </c>
      <c r="BH62">
        <v>1089</v>
      </c>
      <c r="BI62" s="73">
        <v>3190811</v>
      </c>
      <c r="BJ62">
        <v>10.5</v>
      </c>
      <c r="BK62">
        <v>1089</v>
      </c>
      <c r="BL62" t="s">
        <v>50</v>
      </c>
      <c r="BM62">
        <v>1089</v>
      </c>
      <c r="BN62">
        <v>390.6</v>
      </c>
      <c r="BO62">
        <v>32.32</v>
      </c>
      <c r="BP62">
        <v>31.870999999999999</v>
      </c>
      <c r="BQ62">
        <v>454.791</v>
      </c>
      <c r="BR62">
        <v>10.5</v>
      </c>
      <c r="BT62">
        <v>1089</v>
      </c>
      <c r="BU62" t="s">
        <v>50</v>
      </c>
      <c r="BV62">
        <v>1089</v>
      </c>
      <c r="BW62" s="73">
        <v>8009</v>
      </c>
      <c r="BX62" s="73">
        <v>3294102</v>
      </c>
      <c r="BZ62" t="s">
        <v>55</v>
      </c>
    </row>
    <row r="63" spans="1:78" x14ac:dyDescent="0.2">
      <c r="A63" s="29">
        <v>56</v>
      </c>
      <c r="B63">
        <v>1093</v>
      </c>
      <c r="C63" t="s">
        <v>51</v>
      </c>
      <c r="D63">
        <v>1093</v>
      </c>
      <c r="E63" s="73">
        <v>7988</v>
      </c>
      <c r="F63">
        <f t="shared" si="4"/>
        <v>562.20000000000005</v>
      </c>
      <c r="G63" s="73">
        <f t="shared" si="5"/>
        <v>7988</v>
      </c>
      <c r="H63">
        <f t="shared" si="6"/>
        <v>101.95</v>
      </c>
      <c r="I63">
        <f t="shared" si="6"/>
        <v>29.571999999999999</v>
      </c>
      <c r="J63">
        <f t="shared" si="6"/>
        <v>693.72199999999998</v>
      </c>
      <c r="K63" s="73">
        <f t="shared" si="7"/>
        <v>4804782</v>
      </c>
      <c r="L63">
        <f t="shared" si="8"/>
        <v>12</v>
      </c>
      <c r="M63" s="13">
        <f t="shared" si="9"/>
        <v>8128</v>
      </c>
      <c r="N63" s="13">
        <f t="shared" si="10"/>
        <v>5</v>
      </c>
      <c r="O63" s="16">
        <f t="shared" si="11"/>
        <v>8133</v>
      </c>
      <c r="P63" s="13"/>
      <c r="Q63" s="13">
        <f t="shared" si="12"/>
        <v>4569562</v>
      </c>
      <c r="R63" s="13">
        <f t="shared" si="13"/>
        <v>4852830</v>
      </c>
      <c r="S63" s="13">
        <f t="shared" si="14"/>
        <v>283268</v>
      </c>
      <c r="T63" s="13">
        <f t="shared" si="15"/>
        <v>4572373</v>
      </c>
      <c r="U63" s="13">
        <f t="shared" si="16"/>
        <v>280457</v>
      </c>
      <c r="V63" s="11"/>
      <c r="W63" s="11"/>
      <c r="X63" s="11">
        <f t="shared" si="23"/>
        <v>2811</v>
      </c>
      <c r="Y63" s="11">
        <f t="shared" si="17"/>
        <v>148</v>
      </c>
      <c r="Z63" s="11">
        <f t="shared" si="18"/>
        <v>510</v>
      </c>
      <c r="AA63" s="112">
        <f t="shared" si="19"/>
        <v>60</v>
      </c>
      <c r="AB63" s="11">
        <f t="shared" si="20"/>
        <v>3469</v>
      </c>
      <c r="AC63" s="11">
        <f t="shared" si="21"/>
        <v>0</v>
      </c>
      <c r="AD63" s="11">
        <f t="shared" si="1"/>
        <v>280457</v>
      </c>
      <c r="AF63">
        <f t="shared" si="2"/>
        <v>283268</v>
      </c>
      <c r="AH63">
        <f t="shared" si="22"/>
        <v>2811</v>
      </c>
      <c r="AK63">
        <f t="shared" si="3"/>
        <v>1093</v>
      </c>
      <c r="AP63">
        <v>1093</v>
      </c>
      <c r="AQ63" t="s">
        <v>51</v>
      </c>
      <c r="AR63">
        <v>1093</v>
      </c>
      <c r="AS63" s="73">
        <v>7988</v>
      </c>
      <c r="AT63">
        <v>562.20000000000005</v>
      </c>
      <c r="AU63" s="73">
        <v>7988</v>
      </c>
      <c r="AV63">
        <v>102</v>
      </c>
      <c r="AW63" s="73">
        <v>19735</v>
      </c>
      <c r="AX63" s="73">
        <v>34267</v>
      </c>
      <c r="AY63" s="73">
        <v>4490854</v>
      </c>
      <c r="BA63">
        <v>1093</v>
      </c>
      <c r="BB63">
        <v>101.95</v>
      </c>
      <c r="BC63">
        <v>29.571999999999999</v>
      </c>
      <c r="BD63">
        <v>693.72199999999998</v>
      </c>
      <c r="BE63">
        <v>12</v>
      </c>
      <c r="BF63">
        <v>1093</v>
      </c>
      <c r="BG63" s="73">
        <v>4804782</v>
      </c>
      <c r="BH63">
        <v>1093</v>
      </c>
      <c r="BI63" s="73">
        <v>4580806</v>
      </c>
      <c r="BJ63">
        <v>12</v>
      </c>
      <c r="BK63">
        <v>1093</v>
      </c>
      <c r="BL63" t="s">
        <v>51</v>
      </c>
      <c r="BM63">
        <v>1093</v>
      </c>
      <c r="BN63">
        <v>562.20000000000005</v>
      </c>
      <c r="BO63">
        <v>101.95</v>
      </c>
      <c r="BP63">
        <v>29.571999999999999</v>
      </c>
      <c r="BQ63">
        <v>693.72199999999998</v>
      </c>
      <c r="BR63">
        <v>12</v>
      </c>
      <c r="BT63">
        <v>1093</v>
      </c>
      <c r="BU63" t="s">
        <v>51</v>
      </c>
      <c r="BV63">
        <v>1093</v>
      </c>
      <c r="BW63" s="73">
        <v>7988</v>
      </c>
      <c r="BX63" s="73">
        <v>4804782</v>
      </c>
      <c r="BZ63" t="s">
        <v>56</v>
      </c>
    </row>
    <row r="64" spans="1:78" x14ac:dyDescent="0.2">
      <c r="A64" s="29">
        <v>57</v>
      </c>
      <c r="B64">
        <v>1095</v>
      </c>
      <c r="C64" t="s">
        <v>53</v>
      </c>
      <c r="D64">
        <v>1095</v>
      </c>
      <c r="E64" s="73">
        <v>7988</v>
      </c>
      <c r="F64">
        <f t="shared" si="4"/>
        <v>710.7</v>
      </c>
      <c r="G64" s="73">
        <f t="shared" si="5"/>
        <v>7988</v>
      </c>
      <c r="H64">
        <f t="shared" si="6"/>
        <v>73.86</v>
      </c>
      <c r="I64">
        <f t="shared" si="6"/>
        <v>19.068000000000001</v>
      </c>
      <c r="J64">
        <f t="shared" si="6"/>
        <v>803.62800000000004</v>
      </c>
      <c r="K64" s="73">
        <f t="shared" si="7"/>
        <v>5853606</v>
      </c>
      <c r="L64">
        <f t="shared" si="8"/>
        <v>31</v>
      </c>
      <c r="M64" s="13">
        <f t="shared" si="9"/>
        <v>8128</v>
      </c>
      <c r="N64" s="13">
        <f t="shared" si="10"/>
        <v>5</v>
      </c>
      <c r="O64" s="16">
        <f t="shared" si="11"/>
        <v>8133</v>
      </c>
      <c r="P64" s="13"/>
      <c r="Q64" s="13">
        <f t="shared" si="12"/>
        <v>5776570</v>
      </c>
      <c r="R64" s="13">
        <f t="shared" si="13"/>
        <v>5912142</v>
      </c>
      <c r="S64" s="13">
        <f t="shared" si="14"/>
        <v>135572</v>
      </c>
      <c r="T64" s="13">
        <f t="shared" si="15"/>
        <v>5780123</v>
      </c>
      <c r="U64" s="13">
        <f t="shared" si="16"/>
        <v>132019</v>
      </c>
      <c r="V64" s="11"/>
      <c r="W64" s="11"/>
      <c r="X64" s="11">
        <f t="shared" si="23"/>
        <v>3554</v>
      </c>
      <c r="Y64" s="11">
        <f t="shared" si="17"/>
        <v>95</v>
      </c>
      <c r="Z64" s="11">
        <f t="shared" si="18"/>
        <v>369</v>
      </c>
      <c r="AA64" s="112">
        <f t="shared" si="19"/>
        <v>155</v>
      </c>
      <c r="AB64" s="11">
        <f t="shared" si="20"/>
        <v>4018</v>
      </c>
      <c r="AC64" s="11">
        <f t="shared" si="21"/>
        <v>0</v>
      </c>
      <c r="AD64" s="11">
        <f t="shared" si="1"/>
        <v>132019</v>
      </c>
      <c r="AF64">
        <f t="shared" si="2"/>
        <v>135572</v>
      </c>
      <c r="AH64">
        <f t="shared" si="22"/>
        <v>3553</v>
      </c>
      <c r="AK64">
        <f t="shared" si="3"/>
        <v>1095</v>
      </c>
      <c r="AP64">
        <v>1095</v>
      </c>
      <c r="AQ64" t="s">
        <v>53</v>
      </c>
      <c r="AR64">
        <v>1095</v>
      </c>
      <c r="AS64" s="73">
        <v>7988</v>
      </c>
      <c r="AT64">
        <v>710.7</v>
      </c>
      <c r="AU64" s="73">
        <v>7988</v>
      </c>
      <c r="AV64">
        <v>74</v>
      </c>
      <c r="AW64" s="73">
        <v>45968</v>
      </c>
      <c r="AX64" s="73">
        <v>69994</v>
      </c>
      <c r="AY64" s="73">
        <v>5677072</v>
      </c>
      <c r="BA64">
        <v>1095</v>
      </c>
      <c r="BB64">
        <v>73.86</v>
      </c>
      <c r="BC64">
        <v>19.068000000000001</v>
      </c>
      <c r="BD64">
        <v>803.62800000000004</v>
      </c>
      <c r="BE64">
        <v>31</v>
      </c>
      <c r="BF64">
        <v>1095</v>
      </c>
      <c r="BG64" s="73">
        <v>5853606</v>
      </c>
      <c r="BH64">
        <v>1095</v>
      </c>
      <c r="BI64" s="73">
        <v>5790784</v>
      </c>
      <c r="BJ64">
        <v>31</v>
      </c>
      <c r="BK64">
        <v>1095</v>
      </c>
      <c r="BL64" t="s">
        <v>53</v>
      </c>
      <c r="BM64">
        <v>1095</v>
      </c>
      <c r="BN64">
        <v>710.7</v>
      </c>
      <c r="BO64">
        <v>73.86</v>
      </c>
      <c r="BP64">
        <v>19.068000000000001</v>
      </c>
      <c r="BQ64">
        <v>803.62800000000004</v>
      </c>
      <c r="BR64">
        <v>31</v>
      </c>
      <c r="BT64">
        <v>1095</v>
      </c>
      <c r="BU64" t="s">
        <v>53</v>
      </c>
      <c r="BV64">
        <v>1095</v>
      </c>
      <c r="BW64" s="73">
        <v>7988</v>
      </c>
      <c r="BX64" s="73">
        <v>5853606</v>
      </c>
      <c r="BZ64" t="s">
        <v>57</v>
      </c>
    </row>
    <row r="65" spans="1:78" x14ac:dyDescent="0.2">
      <c r="A65" s="29">
        <v>58</v>
      </c>
      <c r="B65">
        <v>1107</v>
      </c>
      <c r="C65" t="s">
        <v>55</v>
      </c>
      <c r="D65">
        <v>1107</v>
      </c>
      <c r="E65" s="73">
        <v>7988</v>
      </c>
      <c r="F65">
        <f t="shared" si="4"/>
        <v>1297.0999999999999</v>
      </c>
      <c r="G65" s="73">
        <f t="shared" si="5"/>
        <v>7988</v>
      </c>
      <c r="H65">
        <f t="shared" si="6"/>
        <v>158.94</v>
      </c>
      <c r="I65">
        <f t="shared" si="6"/>
        <v>41.103999999999999</v>
      </c>
      <c r="J65">
        <f t="shared" si="6"/>
        <v>1497.144</v>
      </c>
      <c r="K65" s="73">
        <f t="shared" si="7"/>
        <v>10564929</v>
      </c>
      <c r="L65">
        <f t="shared" si="8"/>
        <v>22</v>
      </c>
      <c r="M65" s="13">
        <f t="shared" si="9"/>
        <v>8128</v>
      </c>
      <c r="N65" s="13">
        <f t="shared" si="10"/>
        <v>5</v>
      </c>
      <c r="O65" s="16">
        <f t="shared" si="11"/>
        <v>8133</v>
      </c>
      <c r="P65" s="13"/>
      <c r="Q65" s="13">
        <f t="shared" si="12"/>
        <v>10542829</v>
      </c>
      <c r="R65" s="13">
        <f t="shared" si="13"/>
        <v>10670578</v>
      </c>
      <c r="S65" s="13">
        <f t="shared" si="14"/>
        <v>127749</v>
      </c>
      <c r="T65" s="13">
        <f t="shared" si="15"/>
        <v>10549314</v>
      </c>
      <c r="U65" s="13">
        <f t="shared" si="16"/>
        <v>121264</v>
      </c>
      <c r="V65" s="11"/>
      <c r="W65" s="11"/>
      <c r="X65" s="11">
        <f t="shared" si="23"/>
        <v>6486</v>
      </c>
      <c r="Y65" s="11">
        <f t="shared" si="17"/>
        <v>206</v>
      </c>
      <c r="Z65" s="11">
        <f t="shared" si="18"/>
        <v>795</v>
      </c>
      <c r="AA65" s="112">
        <f t="shared" si="19"/>
        <v>110</v>
      </c>
      <c r="AB65" s="11">
        <f t="shared" si="20"/>
        <v>7487</v>
      </c>
      <c r="AC65" s="11">
        <f t="shared" si="21"/>
        <v>0</v>
      </c>
      <c r="AD65" s="11">
        <f t="shared" si="1"/>
        <v>121264</v>
      </c>
      <c r="AF65">
        <f t="shared" si="2"/>
        <v>127749</v>
      </c>
      <c r="AH65">
        <f t="shared" si="22"/>
        <v>6485</v>
      </c>
      <c r="AK65">
        <f t="shared" si="3"/>
        <v>1107</v>
      </c>
      <c r="AP65">
        <v>1107</v>
      </c>
      <c r="AQ65" t="s">
        <v>55</v>
      </c>
      <c r="AR65">
        <v>1107</v>
      </c>
      <c r="AS65" s="73">
        <v>7988</v>
      </c>
      <c r="AT65" s="110">
        <v>1297.0999999999999</v>
      </c>
      <c r="AU65" s="73">
        <v>7988</v>
      </c>
      <c r="AV65">
        <v>159</v>
      </c>
      <c r="AW65" s="73">
        <v>40832</v>
      </c>
      <c r="AX65" s="73">
        <v>62989</v>
      </c>
      <c r="AY65" s="73">
        <v>10361235</v>
      </c>
      <c r="BA65">
        <v>1107</v>
      </c>
      <c r="BB65">
        <v>158.94</v>
      </c>
      <c r="BC65">
        <v>41.103999999999999</v>
      </c>
      <c r="BD65" s="110">
        <v>1497.144</v>
      </c>
      <c r="BE65">
        <v>22</v>
      </c>
      <c r="BF65">
        <v>1107</v>
      </c>
      <c r="BG65" s="73">
        <v>10564929</v>
      </c>
      <c r="BH65">
        <v>1107</v>
      </c>
      <c r="BI65" s="73">
        <v>10568771</v>
      </c>
      <c r="BJ65">
        <v>22</v>
      </c>
      <c r="BK65">
        <v>1107</v>
      </c>
      <c r="BL65" t="s">
        <v>55</v>
      </c>
      <c r="BM65">
        <v>1107</v>
      </c>
      <c r="BN65" s="110">
        <v>1297.0999999999999</v>
      </c>
      <c r="BO65">
        <v>158.94</v>
      </c>
      <c r="BP65">
        <v>41.103999999999999</v>
      </c>
      <c r="BQ65" s="110">
        <v>1497.144</v>
      </c>
      <c r="BR65">
        <v>22</v>
      </c>
      <c r="BT65">
        <v>1107</v>
      </c>
      <c r="BU65" t="s">
        <v>55</v>
      </c>
      <c r="BV65">
        <v>1107</v>
      </c>
      <c r="BW65" s="73">
        <v>7988</v>
      </c>
      <c r="BX65" s="73">
        <v>10564929</v>
      </c>
      <c r="BZ65" t="s">
        <v>58</v>
      </c>
    </row>
    <row r="66" spans="1:78" x14ac:dyDescent="0.2">
      <c r="A66" s="29">
        <v>59</v>
      </c>
      <c r="B66">
        <v>1116</v>
      </c>
      <c r="C66" t="s">
        <v>56</v>
      </c>
      <c r="D66">
        <v>1116</v>
      </c>
      <c r="E66" s="73">
        <v>7988</v>
      </c>
      <c r="F66">
        <f t="shared" si="4"/>
        <v>1320.2</v>
      </c>
      <c r="G66" s="73">
        <f t="shared" si="5"/>
        <v>8008</v>
      </c>
      <c r="H66">
        <f t="shared" si="6"/>
        <v>305.13</v>
      </c>
      <c r="I66">
        <f t="shared" si="6"/>
        <v>35.987000000000002</v>
      </c>
      <c r="J66">
        <f t="shared" si="6"/>
        <v>1661.317</v>
      </c>
      <c r="K66" s="73">
        <f t="shared" si="7"/>
        <v>11377766</v>
      </c>
      <c r="L66">
        <f t="shared" si="8"/>
        <v>27.5</v>
      </c>
      <c r="M66" s="13">
        <f t="shared" si="9"/>
        <v>8148</v>
      </c>
      <c r="N66" s="13">
        <f t="shared" si="10"/>
        <v>0</v>
      </c>
      <c r="O66" s="16">
        <f t="shared" si="11"/>
        <v>8148</v>
      </c>
      <c r="P66" s="13"/>
      <c r="Q66" s="13">
        <f t="shared" si="12"/>
        <v>10756990</v>
      </c>
      <c r="R66" s="13">
        <f t="shared" si="13"/>
        <v>11491544</v>
      </c>
      <c r="S66" s="13">
        <f t="shared" si="14"/>
        <v>734554</v>
      </c>
      <c r="T66" s="13">
        <f t="shared" si="15"/>
        <v>10756990</v>
      </c>
      <c r="U66" s="13">
        <f t="shared" si="16"/>
        <v>734554</v>
      </c>
      <c r="V66" s="11"/>
      <c r="W66" s="11"/>
      <c r="X66" s="11">
        <f t="shared" si="23"/>
        <v>0</v>
      </c>
      <c r="Y66" s="11">
        <f t="shared" si="17"/>
        <v>0</v>
      </c>
      <c r="Z66" s="11">
        <f t="shared" si="18"/>
        <v>0</v>
      </c>
      <c r="AA66" s="112">
        <f t="shared" si="19"/>
        <v>138</v>
      </c>
      <c r="AB66" s="11">
        <f t="shared" si="20"/>
        <v>0</v>
      </c>
      <c r="AC66" s="11">
        <f t="shared" si="21"/>
        <v>8307</v>
      </c>
      <c r="AD66" s="11">
        <f t="shared" si="1"/>
        <v>734554</v>
      </c>
      <c r="AF66">
        <f t="shared" si="2"/>
        <v>734554</v>
      </c>
      <c r="AH66">
        <f t="shared" si="22"/>
        <v>0</v>
      </c>
      <c r="AK66">
        <f t="shared" si="3"/>
        <v>1116</v>
      </c>
      <c r="AP66">
        <v>1116</v>
      </c>
      <c r="AQ66" t="s">
        <v>56</v>
      </c>
      <c r="AR66">
        <v>1116</v>
      </c>
      <c r="AS66" s="73">
        <v>7988</v>
      </c>
      <c r="AT66" s="110">
        <v>1320.2</v>
      </c>
      <c r="AU66" s="73">
        <v>8008</v>
      </c>
      <c r="AV66">
        <v>305</v>
      </c>
      <c r="AW66" s="73">
        <v>79622</v>
      </c>
      <c r="AX66" s="73">
        <v>127600</v>
      </c>
      <c r="AY66" s="73">
        <v>10572162</v>
      </c>
      <c r="BA66">
        <v>1116</v>
      </c>
      <c r="BB66">
        <v>305.13</v>
      </c>
      <c r="BC66">
        <v>35.987000000000002</v>
      </c>
      <c r="BD66" s="110">
        <v>1661.317</v>
      </c>
      <c r="BE66">
        <v>27.5</v>
      </c>
      <c r="BF66">
        <v>1116</v>
      </c>
      <c r="BG66" s="73">
        <v>11377766</v>
      </c>
      <c r="BH66">
        <v>1116</v>
      </c>
      <c r="BI66" s="73">
        <v>10783394</v>
      </c>
      <c r="BJ66">
        <v>27.5</v>
      </c>
      <c r="BK66">
        <v>1116</v>
      </c>
      <c r="BL66" t="s">
        <v>56</v>
      </c>
      <c r="BM66">
        <v>1116</v>
      </c>
      <c r="BN66" s="110">
        <v>1320.2</v>
      </c>
      <c r="BO66">
        <v>305.13</v>
      </c>
      <c r="BP66">
        <v>35.987000000000002</v>
      </c>
      <c r="BQ66" s="110">
        <v>1661.317</v>
      </c>
      <c r="BR66">
        <v>27.5</v>
      </c>
      <c r="BT66">
        <v>1116</v>
      </c>
      <c r="BU66" t="s">
        <v>56</v>
      </c>
      <c r="BV66">
        <v>1116</v>
      </c>
      <c r="BW66" s="73">
        <v>8008</v>
      </c>
      <c r="BX66" s="73">
        <v>11377766</v>
      </c>
      <c r="BZ66" t="s">
        <v>59</v>
      </c>
    </row>
    <row r="67" spans="1:78" x14ac:dyDescent="0.2">
      <c r="A67" s="29">
        <v>60</v>
      </c>
      <c r="B67">
        <v>1134</v>
      </c>
      <c r="C67" t="s">
        <v>57</v>
      </c>
      <c r="D67">
        <v>1134</v>
      </c>
      <c r="E67" s="73">
        <v>7988</v>
      </c>
      <c r="F67">
        <f t="shared" si="4"/>
        <v>263.5</v>
      </c>
      <c r="G67" s="73">
        <f t="shared" si="5"/>
        <v>7988</v>
      </c>
      <c r="H67">
        <f t="shared" si="6"/>
        <v>54.92</v>
      </c>
      <c r="I67">
        <f t="shared" si="6"/>
        <v>24.466000000000001</v>
      </c>
      <c r="J67">
        <f t="shared" si="6"/>
        <v>342.88600000000002</v>
      </c>
      <c r="K67" s="73">
        <f t="shared" si="7"/>
        <v>2303739</v>
      </c>
      <c r="L67">
        <f t="shared" si="8"/>
        <v>5</v>
      </c>
      <c r="M67" s="13">
        <f t="shared" si="9"/>
        <v>8128</v>
      </c>
      <c r="N67" s="13">
        <f t="shared" si="10"/>
        <v>5</v>
      </c>
      <c r="O67" s="16">
        <f t="shared" si="11"/>
        <v>8133</v>
      </c>
      <c r="P67" s="13"/>
      <c r="Q67" s="13">
        <f t="shared" si="12"/>
        <v>2141728</v>
      </c>
      <c r="R67" s="13">
        <f t="shared" si="13"/>
        <v>2326776</v>
      </c>
      <c r="S67" s="13">
        <f t="shared" si="14"/>
        <v>185048</v>
      </c>
      <c r="T67" s="13">
        <f t="shared" si="15"/>
        <v>2143046</v>
      </c>
      <c r="U67" s="13">
        <f t="shared" si="16"/>
        <v>183730</v>
      </c>
      <c r="V67" s="11"/>
      <c r="W67" s="11"/>
      <c r="X67" s="11">
        <f t="shared" si="23"/>
        <v>1318</v>
      </c>
      <c r="Y67" s="11">
        <f t="shared" si="17"/>
        <v>122</v>
      </c>
      <c r="Z67" s="11">
        <f t="shared" si="18"/>
        <v>275</v>
      </c>
      <c r="AA67" s="112">
        <f t="shared" si="19"/>
        <v>25</v>
      </c>
      <c r="AB67" s="11">
        <f t="shared" si="20"/>
        <v>1715</v>
      </c>
      <c r="AC67" s="11">
        <f t="shared" si="21"/>
        <v>0</v>
      </c>
      <c r="AD67" s="11">
        <f t="shared" si="1"/>
        <v>183730</v>
      </c>
      <c r="AF67">
        <f t="shared" si="2"/>
        <v>185048</v>
      </c>
      <c r="AH67">
        <f t="shared" si="22"/>
        <v>1318</v>
      </c>
      <c r="AK67">
        <f t="shared" si="3"/>
        <v>1134</v>
      </c>
      <c r="AP67">
        <v>1134</v>
      </c>
      <c r="AQ67" t="s">
        <v>57</v>
      </c>
      <c r="AR67">
        <v>1134</v>
      </c>
      <c r="AS67" s="73">
        <v>7988</v>
      </c>
      <c r="AT67">
        <v>263.5</v>
      </c>
      <c r="AU67" s="73">
        <v>7988</v>
      </c>
      <c r="AV67">
        <v>55</v>
      </c>
      <c r="AW67" s="73">
        <v>11326</v>
      </c>
      <c r="AX67" s="73">
        <v>14662</v>
      </c>
      <c r="AY67" s="73">
        <v>2104838</v>
      </c>
      <c r="BA67">
        <v>1134</v>
      </c>
      <c r="BB67">
        <v>54.92</v>
      </c>
      <c r="BC67">
        <v>24.466000000000001</v>
      </c>
      <c r="BD67">
        <v>342.88600000000002</v>
      </c>
      <c r="BE67">
        <v>5</v>
      </c>
      <c r="BF67">
        <v>1134</v>
      </c>
      <c r="BG67" s="73">
        <v>2303739</v>
      </c>
      <c r="BH67">
        <v>1134</v>
      </c>
      <c r="BI67" s="73">
        <v>2146998</v>
      </c>
      <c r="BJ67">
        <v>5</v>
      </c>
      <c r="BK67">
        <v>1134</v>
      </c>
      <c r="BL67" t="s">
        <v>57</v>
      </c>
      <c r="BM67">
        <v>1134</v>
      </c>
      <c r="BN67">
        <v>263.5</v>
      </c>
      <c r="BO67">
        <v>54.92</v>
      </c>
      <c r="BP67">
        <v>24.466000000000001</v>
      </c>
      <c r="BQ67">
        <v>342.88600000000002</v>
      </c>
      <c r="BR67">
        <v>5</v>
      </c>
      <c r="BT67">
        <v>1134</v>
      </c>
      <c r="BU67" t="s">
        <v>57</v>
      </c>
      <c r="BV67">
        <v>1134</v>
      </c>
      <c r="BW67" s="73">
        <v>7988</v>
      </c>
      <c r="BX67" s="73">
        <v>2303739</v>
      </c>
      <c r="BZ67" t="s">
        <v>60</v>
      </c>
    </row>
    <row r="68" spans="1:78" x14ac:dyDescent="0.2">
      <c r="A68" s="29">
        <v>61</v>
      </c>
      <c r="B68">
        <v>1152</v>
      </c>
      <c r="C68" t="s">
        <v>58</v>
      </c>
      <c r="D68">
        <v>1152</v>
      </c>
      <c r="E68" s="73">
        <v>7988</v>
      </c>
      <c r="F68">
        <f t="shared" si="4"/>
        <v>1026.8</v>
      </c>
      <c r="G68" s="73">
        <f t="shared" si="5"/>
        <v>7999</v>
      </c>
      <c r="H68">
        <f t="shared" si="6"/>
        <v>205.08</v>
      </c>
      <c r="I68">
        <f t="shared" si="6"/>
        <v>29.69</v>
      </c>
      <c r="J68">
        <f t="shared" si="6"/>
        <v>1261.57</v>
      </c>
      <c r="K68" s="73">
        <f t="shared" si="7"/>
        <v>8014998</v>
      </c>
      <c r="L68">
        <f t="shared" si="8"/>
        <v>17.5</v>
      </c>
      <c r="M68" s="13">
        <f t="shared" si="9"/>
        <v>8139</v>
      </c>
      <c r="N68" s="13">
        <f t="shared" si="10"/>
        <v>0</v>
      </c>
      <c r="O68" s="16">
        <f t="shared" si="11"/>
        <v>8139</v>
      </c>
      <c r="P68" s="13"/>
      <c r="Q68" s="13">
        <f t="shared" si="12"/>
        <v>8357125</v>
      </c>
      <c r="R68" s="13">
        <f t="shared" si="13"/>
        <v>8095148</v>
      </c>
      <c r="S68" s="13">
        <f t="shared" si="14"/>
        <v>0</v>
      </c>
      <c r="T68" s="13">
        <f t="shared" si="15"/>
        <v>8357125</v>
      </c>
      <c r="U68" s="13">
        <f t="shared" si="16"/>
        <v>0</v>
      </c>
      <c r="V68" s="11"/>
      <c r="W68" s="11"/>
      <c r="X68" s="11">
        <f t="shared" si="23"/>
        <v>0</v>
      </c>
      <c r="Y68" s="11">
        <f t="shared" si="17"/>
        <v>0</v>
      </c>
      <c r="Z68" s="11">
        <f t="shared" si="18"/>
        <v>0</v>
      </c>
      <c r="AA68" s="112">
        <f t="shared" si="19"/>
        <v>88</v>
      </c>
      <c r="AB68" s="11">
        <f t="shared" si="20"/>
        <v>0</v>
      </c>
      <c r="AC68" s="11">
        <f t="shared" si="21"/>
        <v>6308</v>
      </c>
      <c r="AD68" s="11">
        <f t="shared" si="1"/>
        <v>0</v>
      </c>
      <c r="AF68">
        <f t="shared" si="2"/>
        <v>0</v>
      </c>
      <c r="AH68">
        <f t="shared" si="22"/>
        <v>0</v>
      </c>
      <c r="AK68">
        <f t="shared" si="3"/>
        <v>1152</v>
      </c>
      <c r="AP68">
        <v>1152</v>
      </c>
      <c r="AQ68" t="s">
        <v>58</v>
      </c>
      <c r="AR68">
        <v>1152</v>
      </c>
      <c r="AS68" s="73">
        <v>7988</v>
      </c>
      <c r="AT68" s="110">
        <v>1026.8</v>
      </c>
      <c r="AU68" s="73">
        <v>7999</v>
      </c>
      <c r="AV68">
        <v>205</v>
      </c>
      <c r="AW68" s="73">
        <v>59613</v>
      </c>
      <c r="AX68" s="73">
        <v>95658</v>
      </c>
      <c r="AY68" s="73">
        <v>8213373</v>
      </c>
      <c r="BA68">
        <v>1152</v>
      </c>
      <c r="BB68">
        <v>205.08</v>
      </c>
      <c r="BC68">
        <v>29.69</v>
      </c>
      <c r="BD68" s="110">
        <v>1261.57</v>
      </c>
      <c r="BE68">
        <v>17.5</v>
      </c>
      <c r="BF68">
        <v>1152</v>
      </c>
      <c r="BG68" s="73">
        <v>8014998</v>
      </c>
      <c r="BH68">
        <v>1152</v>
      </c>
      <c r="BI68" s="73">
        <v>8377661</v>
      </c>
      <c r="BJ68">
        <v>17.5</v>
      </c>
      <c r="BK68">
        <v>1152</v>
      </c>
      <c r="BL68" t="s">
        <v>58</v>
      </c>
      <c r="BM68">
        <v>1152</v>
      </c>
      <c r="BN68" s="110">
        <v>1026.8</v>
      </c>
      <c r="BO68">
        <v>205.08</v>
      </c>
      <c r="BP68">
        <v>29.69</v>
      </c>
      <c r="BQ68" s="110">
        <v>1261.57</v>
      </c>
      <c r="BR68">
        <v>17.5</v>
      </c>
      <c r="BT68">
        <v>1152</v>
      </c>
      <c r="BU68" t="s">
        <v>58</v>
      </c>
      <c r="BV68">
        <v>1152</v>
      </c>
      <c r="BW68" s="73">
        <v>7999</v>
      </c>
      <c r="BX68" s="73">
        <v>8014998</v>
      </c>
      <c r="BZ68" t="s">
        <v>61</v>
      </c>
    </row>
    <row r="69" spans="1:78" x14ac:dyDescent="0.2">
      <c r="A69" s="29">
        <v>62</v>
      </c>
      <c r="B69">
        <v>1197</v>
      </c>
      <c r="C69" t="s">
        <v>59</v>
      </c>
      <c r="D69">
        <v>1197</v>
      </c>
      <c r="E69" s="73">
        <v>7988</v>
      </c>
      <c r="F69">
        <f t="shared" si="4"/>
        <v>918.6</v>
      </c>
      <c r="G69" s="73">
        <f t="shared" si="5"/>
        <v>7988</v>
      </c>
      <c r="H69">
        <f t="shared" si="6"/>
        <v>111.83</v>
      </c>
      <c r="I69">
        <f t="shared" si="6"/>
        <v>44.640999999999998</v>
      </c>
      <c r="J69">
        <f t="shared" si="6"/>
        <v>1075.0709999999999</v>
      </c>
      <c r="K69" s="73">
        <f t="shared" si="7"/>
        <v>7718804</v>
      </c>
      <c r="L69">
        <f t="shared" si="8"/>
        <v>22.5</v>
      </c>
      <c r="M69" s="13">
        <f t="shared" si="9"/>
        <v>8128</v>
      </c>
      <c r="N69" s="13">
        <f t="shared" si="10"/>
        <v>5</v>
      </c>
      <c r="O69" s="16">
        <f t="shared" si="11"/>
        <v>8133</v>
      </c>
      <c r="P69" s="13"/>
      <c r="Q69" s="13">
        <f t="shared" si="12"/>
        <v>7466381</v>
      </c>
      <c r="R69" s="13">
        <f t="shared" si="13"/>
        <v>7795992</v>
      </c>
      <c r="S69" s="13">
        <f t="shared" si="14"/>
        <v>329611</v>
      </c>
      <c r="T69" s="13">
        <f t="shared" si="15"/>
        <v>7470974</v>
      </c>
      <c r="U69" s="13">
        <f t="shared" si="16"/>
        <v>325018</v>
      </c>
      <c r="V69" s="11"/>
      <c r="W69" s="11"/>
      <c r="X69" s="11">
        <f t="shared" si="23"/>
        <v>4593</v>
      </c>
      <c r="Y69" s="11">
        <f t="shared" si="17"/>
        <v>223</v>
      </c>
      <c r="Z69" s="11">
        <f t="shared" si="18"/>
        <v>559</v>
      </c>
      <c r="AA69" s="112">
        <f t="shared" si="19"/>
        <v>113</v>
      </c>
      <c r="AB69" s="11">
        <f t="shared" si="20"/>
        <v>5375</v>
      </c>
      <c r="AC69" s="11">
        <f t="shared" si="21"/>
        <v>0</v>
      </c>
      <c r="AD69" s="11">
        <f t="shared" si="1"/>
        <v>325018</v>
      </c>
      <c r="AF69">
        <f t="shared" si="2"/>
        <v>329611</v>
      </c>
      <c r="AH69">
        <f t="shared" si="22"/>
        <v>4593</v>
      </c>
      <c r="AK69">
        <f t="shared" si="3"/>
        <v>1197</v>
      </c>
      <c r="AP69">
        <v>1197</v>
      </c>
      <c r="AQ69" t="s">
        <v>59</v>
      </c>
      <c r="AR69">
        <v>1197</v>
      </c>
      <c r="AS69" s="73">
        <v>7988</v>
      </c>
      <c r="AT69">
        <v>918.6</v>
      </c>
      <c r="AU69" s="73">
        <v>7988</v>
      </c>
      <c r="AV69">
        <v>112</v>
      </c>
      <c r="AW69" s="73">
        <v>45603</v>
      </c>
      <c r="AX69" s="73">
        <v>67543</v>
      </c>
      <c r="AY69" s="73">
        <v>7337777</v>
      </c>
      <c r="BA69">
        <v>1197</v>
      </c>
      <c r="BB69">
        <v>111.83</v>
      </c>
      <c r="BC69">
        <v>44.640999999999998</v>
      </c>
      <c r="BD69" s="110">
        <v>1075.0709999999999</v>
      </c>
      <c r="BE69">
        <v>22.5</v>
      </c>
      <c r="BF69">
        <v>1197</v>
      </c>
      <c r="BG69" s="73">
        <v>7718804</v>
      </c>
      <c r="BH69">
        <v>1197</v>
      </c>
      <c r="BI69" s="73">
        <v>7484753</v>
      </c>
      <c r="BJ69">
        <v>22.5</v>
      </c>
      <c r="BK69">
        <v>1197</v>
      </c>
      <c r="BL69" t="s">
        <v>59</v>
      </c>
      <c r="BM69">
        <v>1197</v>
      </c>
      <c r="BN69">
        <v>918.6</v>
      </c>
      <c r="BO69">
        <v>111.83</v>
      </c>
      <c r="BP69">
        <v>44.640999999999998</v>
      </c>
      <c r="BQ69" s="110">
        <v>1075.0709999999999</v>
      </c>
      <c r="BR69">
        <v>22.5</v>
      </c>
      <c r="BT69">
        <v>1197</v>
      </c>
      <c r="BU69" t="s">
        <v>59</v>
      </c>
      <c r="BV69">
        <v>1197</v>
      </c>
      <c r="BW69" s="73">
        <v>7988</v>
      </c>
      <c r="BX69" s="73">
        <v>7718804</v>
      </c>
      <c r="BZ69" t="s">
        <v>62</v>
      </c>
    </row>
    <row r="70" spans="1:78" x14ac:dyDescent="0.2">
      <c r="A70" s="29">
        <v>63</v>
      </c>
      <c r="B70">
        <v>1206</v>
      </c>
      <c r="C70" t="s">
        <v>60</v>
      </c>
      <c r="D70">
        <v>1206</v>
      </c>
      <c r="E70" s="73">
        <v>7988</v>
      </c>
      <c r="F70">
        <f t="shared" si="4"/>
        <v>982.4</v>
      </c>
      <c r="G70" s="73">
        <f t="shared" si="5"/>
        <v>7988</v>
      </c>
      <c r="H70">
        <f t="shared" si="6"/>
        <v>124.17</v>
      </c>
      <c r="I70">
        <f t="shared" si="6"/>
        <v>54.701000000000001</v>
      </c>
      <c r="J70">
        <f t="shared" si="6"/>
        <v>1161.271</v>
      </c>
      <c r="K70" s="73">
        <f t="shared" si="7"/>
        <v>7764336</v>
      </c>
      <c r="L70">
        <f t="shared" si="8"/>
        <v>35</v>
      </c>
      <c r="M70" s="13">
        <f t="shared" si="9"/>
        <v>8128</v>
      </c>
      <c r="N70" s="13">
        <f t="shared" si="10"/>
        <v>5</v>
      </c>
      <c r="O70" s="16">
        <f t="shared" si="11"/>
        <v>8133</v>
      </c>
      <c r="P70" s="13"/>
      <c r="Q70" s="13">
        <f t="shared" si="12"/>
        <v>7984947</v>
      </c>
      <c r="R70" s="13">
        <f t="shared" si="13"/>
        <v>7841979</v>
      </c>
      <c r="S70" s="13">
        <f t="shared" si="14"/>
        <v>0</v>
      </c>
      <c r="T70" s="13">
        <f t="shared" si="15"/>
        <v>7989859</v>
      </c>
      <c r="U70" s="13">
        <f t="shared" si="16"/>
        <v>0</v>
      </c>
      <c r="V70" s="11"/>
      <c r="W70" s="11"/>
      <c r="X70" s="11">
        <f t="shared" si="23"/>
        <v>4912</v>
      </c>
      <c r="Y70" s="11">
        <f t="shared" si="17"/>
        <v>274</v>
      </c>
      <c r="Z70" s="11">
        <f t="shared" si="18"/>
        <v>621</v>
      </c>
      <c r="AA70" s="112">
        <f t="shared" si="19"/>
        <v>175</v>
      </c>
      <c r="AB70" s="11">
        <f t="shared" si="20"/>
        <v>5807</v>
      </c>
      <c r="AC70" s="11">
        <f t="shared" si="21"/>
        <v>0</v>
      </c>
      <c r="AD70" s="11">
        <f t="shared" si="1"/>
        <v>0</v>
      </c>
      <c r="AF70">
        <f t="shared" si="2"/>
        <v>0</v>
      </c>
      <c r="AH70">
        <f t="shared" si="22"/>
        <v>0</v>
      </c>
      <c r="AK70">
        <f t="shared" si="3"/>
        <v>1206</v>
      </c>
      <c r="AP70">
        <v>1206</v>
      </c>
      <c r="AQ70" t="s">
        <v>60</v>
      </c>
      <c r="AR70">
        <v>1206</v>
      </c>
      <c r="AS70" s="73">
        <v>7988</v>
      </c>
      <c r="AT70">
        <v>982.4</v>
      </c>
      <c r="AU70" s="73">
        <v>7988</v>
      </c>
      <c r="AV70">
        <v>124</v>
      </c>
      <c r="AW70" s="73">
        <v>60843</v>
      </c>
      <c r="AX70" s="73">
        <v>85516</v>
      </c>
      <c r="AY70" s="73">
        <v>7847411</v>
      </c>
      <c r="BA70">
        <v>1206</v>
      </c>
      <c r="BB70">
        <v>124.17</v>
      </c>
      <c r="BC70">
        <v>54.701000000000001</v>
      </c>
      <c r="BD70" s="110">
        <v>1161.271</v>
      </c>
      <c r="BE70">
        <v>35</v>
      </c>
      <c r="BF70">
        <v>1206</v>
      </c>
      <c r="BG70" s="73">
        <v>7764336</v>
      </c>
      <c r="BH70">
        <v>1206</v>
      </c>
      <c r="BI70" s="73">
        <v>8004595</v>
      </c>
      <c r="BJ70">
        <v>35</v>
      </c>
      <c r="BK70">
        <v>1206</v>
      </c>
      <c r="BL70" t="s">
        <v>60</v>
      </c>
      <c r="BM70">
        <v>1206</v>
      </c>
      <c r="BN70">
        <v>982.4</v>
      </c>
      <c r="BO70">
        <v>124.17</v>
      </c>
      <c r="BP70">
        <v>54.701000000000001</v>
      </c>
      <c r="BQ70" s="110">
        <v>1161.271</v>
      </c>
      <c r="BR70">
        <v>35</v>
      </c>
      <c r="BT70">
        <v>1206</v>
      </c>
      <c r="BU70" t="s">
        <v>60</v>
      </c>
      <c r="BV70">
        <v>1206</v>
      </c>
      <c r="BW70" s="73">
        <v>7988</v>
      </c>
      <c r="BX70" s="73">
        <v>7764336</v>
      </c>
      <c r="BZ70" t="s">
        <v>63</v>
      </c>
    </row>
    <row r="71" spans="1:78" x14ac:dyDescent="0.2">
      <c r="A71" s="29">
        <v>64</v>
      </c>
      <c r="B71">
        <v>1211</v>
      </c>
      <c r="C71" t="s">
        <v>61</v>
      </c>
      <c r="D71">
        <v>1211</v>
      </c>
      <c r="E71" s="73">
        <v>7988</v>
      </c>
      <c r="F71">
        <f t="shared" si="4"/>
        <v>1435.2</v>
      </c>
      <c r="G71" s="73">
        <f t="shared" si="5"/>
        <v>7988</v>
      </c>
      <c r="H71">
        <f t="shared" si="6"/>
        <v>202.61</v>
      </c>
      <c r="I71">
        <f t="shared" si="6"/>
        <v>83.08</v>
      </c>
      <c r="J71">
        <f t="shared" si="6"/>
        <v>1720.89</v>
      </c>
      <c r="K71" s="73">
        <f t="shared" si="7"/>
        <v>11801471</v>
      </c>
      <c r="L71">
        <f t="shared" si="8"/>
        <v>29</v>
      </c>
      <c r="M71" s="13">
        <f t="shared" si="9"/>
        <v>8128</v>
      </c>
      <c r="N71" s="13">
        <f t="shared" si="10"/>
        <v>5</v>
      </c>
      <c r="O71" s="16">
        <f t="shared" si="11"/>
        <v>8133</v>
      </c>
      <c r="P71" s="13"/>
      <c r="Q71" s="13">
        <f t="shared" si="12"/>
        <v>11665306</v>
      </c>
      <c r="R71" s="13">
        <f t="shared" si="13"/>
        <v>11919486</v>
      </c>
      <c r="S71" s="13">
        <f t="shared" si="14"/>
        <v>254180</v>
      </c>
      <c r="T71" s="13">
        <f t="shared" si="15"/>
        <v>11672482</v>
      </c>
      <c r="U71" s="13">
        <f t="shared" si="16"/>
        <v>247004</v>
      </c>
      <c r="V71" s="11"/>
      <c r="W71" s="11"/>
      <c r="X71" s="11">
        <f t="shared" si="23"/>
        <v>7176</v>
      </c>
      <c r="Y71" s="11">
        <f t="shared" si="17"/>
        <v>415</v>
      </c>
      <c r="Z71" s="11">
        <f t="shared" si="18"/>
        <v>1013</v>
      </c>
      <c r="AA71" s="112">
        <f t="shared" si="19"/>
        <v>145</v>
      </c>
      <c r="AB71" s="11">
        <f t="shared" si="20"/>
        <v>8604</v>
      </c>
      <c r="AC71" s="11">
        <f t="shared" si="21"/>
        <v>0</v>
      </c>
      <c r="AD71" s="11">
        <f t="shared" si="1"/>
        <v>247004</v>
      </c>
      <c r="AF71">
        <f t="shared" si="2"/>
        <v>254180</v>
      </c>
      <c r="AH71">
        <f t="shared" si="22"/>
        <v>7176</v>
      </c>
      <c r="AK71">
        <f t="shared" si="3"/>
        <v>1211</v>
      </c>
      <c r="AP71">
        <v>1211</v>
      </c>
      <c r="AQ71" t="s">
        <v>61</v>
      </c>
      <c r="AR71">
        <v>1211</v>
      </c>
      <c r="AS71" s="73">
        <v>7988</v>
      </c>
      <c r="AT71" s="110">
        <v>1435.2</v>
      </c>
      <c r="AU71" s="73">
        <v>7988</v>
      </c>
      <c r="AV71">
        <v>203</v>
      </c>
      <c r="AW71" s="73">
        <v>50306</v>
      </c>
      <c r="AX71" s="73">
        <v>79318</v>
      </c>
      <c r="AY71" s="73">
        <v>11464378</v>
      </c>
      <c r="BA71">
        <v>1211</v>
      </c>
      <c r="BB71">
        <v>202.61</v>
      </c>
      <c r="BC71">
        <v>83.08</v>
      </c>
      <c r="BD71" s="110">
        <v>1720.89</v>
      </c>
      <c r="BE71">
        <v>29</v>
      </c>
      <c r="BF71">
        <v>1211</v>
      </c>
      <c r="BG71" s="73">
        <v>11801471</v>
      </c>
      <c r="BH71">
        <v>1211</v>
      </c>
      <c r="BI71" s="73">
        <v>11694010</v>
      </c>
      <c r="BJ71">
        <v>29</v>
      </c>
      <c r="BK71">
        <v>1211</v>
      </c>
      <c r="BL71" t="s">
        <v>61</v>
      </c>
      <c r="BM71">
        <v>1211</v>
      </c>
      <c r="BN71" s="110">
        <v>1435.2</v>
      </c>
      <c r="BO71">
        <v>202.61</v>
      </c>
      <c r="BP71">
        <v>83.08</v>
      </c>
      <c r="BQ71" s="110">
        <v>1720.89</v>
      </c>
      <c r="BR71">
        <v>29</v>
      </c>
      <c r="BT71">
        <v>1211</v>
      </c>
      <c r="BU71" t="s">
        <v>61</v>
      </c>
      <c r="BV71">
        <v>1211</v>
      </c>
      <c r="BW71" s="73">
        <v>7988</v>
      </c>
      <c r="BX71" s="73">
        <v>11801471</v>
      </c>
      <c r="BZ71" t="s">
        <v>64</v>
      </c>
    </row>
    <row r="72" spans="1:78" x14ac:dyDescent="0.2">
      <c r="A72" s="29">
        <v>65</v>
      </c>
      <c r="B72">
        <v>1215</v>
      </c>
      <c r="C72" t="s">
        <v>62</v>
      </c>
      <c r="D72">
        <v>1215</v>
      </c>
      <c r="E72" s="73">
        <v>7988</v>
      </c>
      <c r="F72">
        <f t="shared" si="4"/>
        <v>263.89999999999998</v>
      </c>
      <c r="G72" s="73">
        <f t="shared" si="5"/>
        <v>7988</v>
      </c>
      <c r="H72">
        <f t="shared" si="6"/>
        <v>54.52</v>
      </c>
      <c r="I72">
        <f t="shared" si="6"/>
        <v>20.803000000000001</v>
      </c>
      <c r="J72">
        <f t="shared" si="6"/>
        <v>339.22300000000001</v>
      </c>
      <c r="K72" s="73">
        <f t="shared" si="7"/>
        <v>2177529</v>
      </c>
      <c r="L72">
        <f t="shared" si="8"/>
        <v>5.5</v>
      </c>
      <c r="M72" s="13">
        <f t="shared" si="9"/>
        <v>8128</v>
      </c>
      <c r="N72" s="13">
        <f t="shared" si="10"/>
        <v>5</v>
      </c>
      <c r="O72" s="16">
        <f t="shared" si="11"/>
        <v>8133</v>
      </c>
      <c r="P72" s="13"/>
      <c r="Q72" s="13">
        <f t="shared" si="12"/>
        <v>2144979</v>
      </c>
      <c r="R72" s="13">
        <f t="shared" si="13"/>
        <v>2199304</v>
      </c>
      <c r="S72" s="13">
        <f t="shared" si="14"/>
        <v>54325</v>
      </c>
      <c r="T72" s="13">
        <f t="shared" si="15"/>
        <v>2146299</v>
      </c>
      <c r="U72" s="13">
        <f t="shared" si="16"/>
        <v>53005</v>
      </c>
      <c r="V72" s="11"/>
      <c r="W72" s="11"/>
      <c r="X72" s="11">
        <f t="shared" si="23"/>
        <v>1320</v>
      </c>
      <c r="Y72" s="11">
        <f t="shared" si="17"/>
        <v>104</v>
      </c>
      <c r="Z72" s="11">
        <f t="shared" si="18"/>
        <v>273</v>
      </c>
      <c r="AA72" s="112">
        <f t="shared" si="19"/>
        <v>28</v>
      </c>
      <c r="AB72" s="11">
        <f t="shared" si="20"/>
        <v>1697</v>
      </c>
      <c r="AC72" s="11">
        <f t="shared" si="21"/>
        <v>0</v>
      </c>
      <c r="AD72" s="11">
        <f t="shared" ref="AD72:AD135" si="24">U72</f>
        <v>53005</v>
      </c>
      <c r="AF72">
        <f t="shared" ref="AF72:AF135" si="25">S72</f>
        <v>54325</v>
      </c>
      <c r="AH72">
        <f t="shared" si="22"/>
        <v>1320</v>
      </c>
      <c r="AK72">
        <f t="shared" ref="AK72:AK135" si="26">B72</f>
        <v>1215</v>
      </c>
      <c r="AP72">
        <v>1215</v>
      </c>
      <c r="AQ72" t="s">
        <v>62</v>
      </c>
      <c r="AR72">
        <v>1215</v>
      </c>
      <c r="AS72" s="73">
        <v>7988</v>
      </c>
      <c r="AT72">
        <v>263.89999999999998</v>
      </c>
      <c r="AU72" s="73">
        <v>7988</v>
      </c>
      <c r="AV72">
        <v>55</v>
      </c>
      <c r="AW72" s="73">
        <v>9153</v>
      </c>
      <c r="AX72" s="73">
        <v>15079</v>
      </c>
      <c r="AY72" s="73">
        <v>2108033</v>
      </c>
      <c r="BA72">
        <v>1215</v>
      </c>
      <c r="BB72">
        <v>54.52</v>
      </c>
      <c r="BC72">
        <v>20.803000000000001</v>
      </c>
      <c r="BD72">
        <v>339.22300000000001</v>
      </c>
      <c r="BE72">
        <v>5.5</v>
      </c>
      <c r="BF72">
        <v>1215</v>
      </c>
      <c r="BG72" s="73">
        <v>2177529</v>
      </c>
      <c r="BH72">
        <v>1215</v>
      </c>
      <c r="BI72" s="73">
        <v>2150257</v>
      </c>
      <c r="BJ72">
        <v>5.5</v>
      </c>
      <c r="BK72">
        <v>1215</v>
      </c>
      <c r="BL72" t="s">
        <v>62</v>
      </c>
      <c r="BM72">
        <v>1215</v>
      </c>
      <c r="BN72">
        <v>263.89999999999998</v>
      </c>
      <c r="BO72">
        <v>54.52</v>
      </c>
      <c r="BP72">
        <v>20.803000000000001</v>
      </c>
      <c r="BQ72">
        <v>339.22300000000001</v>
      </c>
      <c r="BR72">
        <v>5.5</v>
      </c>
      <c r="BT72">
        <v>1215</v>
      </c>
      <c r="BU72" t="s">
        <v>62</v>
      </c>
      <c r="BV72">
        <v>1215</v>
      </c>
      <c r="BW72" s="73">
        <v>7988</v>
      </c>
      <c r="BX72" s="73">
        <v>2177529</v>
      </c>
      <c r="BZ72" t="s">
        <v>331</v>
      </c>
    </row>
    <row r="73" spans="1:78" x14ac:dyDescent="0.2">
      <c r="A73" s="29">
        <v>66</v>
      </c>
      <c r="B73">
        <v>1218</v>
      </c>
      <c r="C73" t="s">
        <v>63</v>
      </c>
      <c r="D73">
        <v>1218</v>
      </c>
      <c r="E73" s="73">
        <v>7988</v>
      </c>
      <c r="F73">
        <f t="shared" ref="F73:F136" si="27">INDEX($BK$7:$BR$332,MATCH($B73,$BK$7:$BK$332,0),MATCH(F$7,$BK$7:$BR$7,0))</f>
        <v>301.10000000000002</v>
      </c>
      <c r="G73" s="73">
        <f t="shared" ref="G73:G136" si="28">INDEX($BT$7:$BX$332,MATCH(B73,$BT$7:$BT$332,0),4)</f>
        <v>8076</v>
      </c>
      <c r="H73">
        <f t="shared" ref="H73:J136" si="29">INDEX($BK$7:$BR$332,MATCH($B73,$BK$7:$BK$332,0),MATCH(H$7,$BK$7:$BR$7,0))</f>
        <v>36.450000000000003</v>
      </c>
      <c r="I73">
        <f t="shared" si="29"/>
        <v>47.893000000000001</v>
      </c>
      <c r="J73">
        <f t="shared" si="29"/>
        <v>385.44299999999998</v>
      </c>
      <c r="K73" s="73">
        <f t="shared" ref="K73:K136" si="30">INDEX($BT$7:$BX$332,MATCH(B73,$BT$7:$BT$332,0),5)</f>
        <v>2164368</v>
      </c>
      <c r="L73">
        <f t="shared" ref="L73:L136" si="31">INDEX($BK$7:$BR$332,MATCH($B73,$BK$7:$BK$332,0),MATCH(L$7,$BK$7:$BR$7,0))</f>
        <v>5</v>
      </c>
      <c r="M73" s="13">
        <f t="shared" ref="M73:M136" si="32">$P$3+G73</f>
        <v>8216</v>
      </c>
      <c r="N73" s="13">
        <f t="shared" ref="N73:N136" si="33">IF(M73&lt;$S$3,$S$3-M73,0)</f>
        <v>0</v>
      </c>
      <c r="O73" s="16">
        <f t="shared" ref="O73:O136" si="34">N73+M73</f>
        <v>8216</v>
      </c>
      <c r="P73" s="13"/>
      <c r="Q73" s="13">
        <f t="shared" ref="Q73:Q136" si="35">ROUND(M73*F73,0)</f>
        <v>2473838</v>
      </c>
      <c r="R73" s="13">
        <f t="shared" ref="R73:R136" si="36">ROUND(1.01*K73,0)</f>
        <v>2186012</v>
      </c>
      <c r="S73" s="13">
        <f t="shared" ref="S73:S136" si="37">IF(Q73&lt;R73,R73-Q73,0)</f>
        <v>0</v>
      </c>
      <c r="T73" s="13">
        <f t="shared" ref="T73:T136" si="38">ROUND(O73*F73,0)</f>
        <v>2473838</v>
      </c>
      <c r="U73" s="13">
        <f t="shared" ref="U73:U136" si="39">IF(T73&lt;R73,R73-T73,0)</f>
        <v>0</v>
      </c>
      <c r="V73" s="11"/>
      <c r="W73" s="11"/>
      <c r="X73" s="11">
        <f t="shared" ref="X73:X136" si="40">ROUND(N73*F73,0)</f>
        <v>0</v>
      </c>
      <c r="Y73" s="11">
        <f t="shared" ref="Y73:Y136" si="41">ROUND(N73*I73,0)</f>
        <v>0</v>
      </c>
      <c r="Z73" s="11">
        <f t="shared" ref="Z73:Z136" si="42">ROUND(N73*H73,0)</f>
        <v>0</v>
      </c>
      <c r="AA73" s="112">
        <f t="shared" ref="AA73:AA136" si="43">ROUND($S$1*L73,0)</f>
        <v>25</v>
      </c>
      <c r="AB73" s="11">
        <f t="shared" ref="AB73:AB136" si="44">SUM(X73:Z73)</f>
        <v>0</v>
      </c>
      <c r="AC73" s="11">
        <f t="shared" ref="AC73:AC136" si="45">IF(N73&lt;$S$1,ROUND(($S$1-N73)*J73,0),0)</f>
        <v>1927</v>
      </c>
      <c r="AD73" s="11">
        <f t="shared" si="24"/>
        <v>0</v>
      </c>
      <c r="AF73">
        <f t="shared" si="25"/>
        <v>0</v>
      </c>
      <c r="AH73">
        <f t="shared" ref="AH73:AH136" si="46">AF73-AD73</f>
        <v>0</v>
      </c>
      <c r="AK73">
        <f t="shared" si="26"/>
        <v>1218</v>
      </c>
      <c r="AP73">
        <v>1218</v>
      </c>
      <c r="AQ73" t="s">
        <v>63</v>
      </c>
      <c r="AR73">
        <v>1218</v>
      </c>
      <c r="AS73" s="73">
        <v>7988</v>
      </c>
      <c r="AT73">
        <v>301.10000000000002</v>
      </c>
      <c r="AU73" s="73">
        <v>8076</v>
      </c>
      <c r="AV73">
        <v>36</v>
      </c>
      <c r="AW73" s="73">
        <v>29690</v>
      </c>
      <c r="AX73" s="73">
        <v>36468</v>
      </c>
      <c r="AY73" s="73">
        <v>2431684</v>
      </c>
      <c r="BA73">
        <v>1218</v>
      </c>
      <c r="BB73">
        <v>36.450000000000003</v>
      </c>
      <c r="BC73">
        <v>47.893000000000001</v>
      </c>
      <c r="BD73">
        <v>385.44299999999998</v>
      </c>
      <c r="BE73">
        <v>5</v>
      </c>
      <c r="BF73">
        <v>1218</v>
      </c>
      <c r="BG73" s="73">
        <v>2164368</v>
      </c>
      <c r="BH73">
        <v>1218</v>
      </c>
      <c r="BI73" s="73">
        <v>2479860</v>
      </c>
      <c r="BJ73">
        <v>5</v>
      </c>
      <c r="BK73">
        <v>1218</v>
      </c>
      <c r="BL73" t="s">
        <v>63</v>
      </c>
      <c r="BM73">
        <v>1218</v>
      </c>
      <c r="BN73">
        <v>301.10000000000002</v>
      </c>
      <c r="BO73">
        <v>36.450000000000003</v>
      </c>
      <c r="BP73">
        <v>47.893000000000001</v>
      </c>
      <c r="BQ73">
        <v>385.44299999999998</v>
      </c>
      <c r="BR73">
        <v>5</v>
      </c>
      <c r="BT73">
        <v>1218</v>
      </c>
      <c r="BU73" t="s">
        <v>63</v>
      </c>
      <c r="BV73">
        <v>1218</v>
      </c>
      <c r="BW73" s="73">
        <v>8076</v>
      </c>
      <c r="BX73" s="73">
        <v>2164368</v>
      </c>
      <c r="BZ73" t="s">
        <v>65</v>
      </c>
    </row>
    <row r="74" spans="1:78" x14ac:dyDescent="0.2">
      <c r="A74" s="29">
        <v>67</v>
      </c>
      <c r="B74">
        <v>1221</v>
      </c>
      <c r="C74" t="s">
        <v>331</v>
      </c>
      <c r="D74">
        <v>1221</v>
      </c>
      <c r="E74" s="73">
        <v>7988</v>
      </c>
      <c r="F74">
        <f t="shared" si="27"/>
        <v>3204.4</v>
      </c>
      <c r="G74" s="73">
        <f t="shared" si="28"/>
        <v>7988</v>
      </c>
      <c r="H74">
        <f t="shared" si="29"/>
        <v>422.42</v>
      </c>
      <c r="I74">
        <f t="shared" si="29"/>
        <v>84.335999999999999</v>
      </c>
      <c r="J74">
        <f t="shared" si="29"/>
        <v>3711.1559999999999</v>
      </c>
      <c r="K74" s="73">
        <f t="shared" si="30"/>
        <v>24942530</v>
      </c>
      <c r="L74">
        <f t="shared" si="31"/>
        <v>57</v>
      </c>
      <c r="M74" s="13">
        <f t="shared" si="32"/>
        <v>8128</v>
      </c>
      <c r="N74" s="13">
        <f t="shared" si="33"/>
        <v>5</v>
      </c>
      <c r="O74" s="16">
        <f t="shared" si="34"/>
        <v>8133</v>
      </c>
      <c r="P74" s="13"/>
      <c r="Q74" s="13">
        <f t="shared" si="35"/>
        <v>26045363</v>
      </c>
      <c r="R74" s="13">
        <f t="shared" si="36"/>
        <v>25191955</v>
      </c>
      <c r="S74" s="13">
        <f t="shared" si="37"/>
        <v>0</v>
      </c>
      <c r="T74" s="13">
        <f t="shared" si="38"/>
        <v>26061385</v>
      </c>
      <c r="U74" s="13">
        <f t="shared" si="39"/>
        <v>0</v>
      </c>
      <c r="V74" s="11"/>
      <c r="W74" s="11"/>
      <c r="X74" s="11">
        <f t="shared" si="40"/>
        <v>16022</v>
      </c>
      <c r="Y74" s="11">
        <f t="shared" si="41"/>
        <v>422</v>
      </c>
      <c r="Z74" s="11">
        <f t="shared" si="42"/>
        <v>2112</v>
      </c>
      <c r="AA74" s="112">
        <f t="shared" si="43"/>
        <v>285</v>
      </c>
      <c r="AB74" s="11">
        <f t="shared" si="44"/>
        <v>18556</v>
      </c>
      <c r="AC74" s="11">
        <f t="shared" si="45"/>
        <v>0</v>
      </c>
      <c r="AD74" s="11">
        <f t="shared" si="24"/>
        <v>0</v>
      </c>
      <c r="AF74">
        <f t="shared" si="25"/>
        <v>0</v>
      </c>
      <c r="AH74">
        <f t="shared" si="46"/>
        <v>0</v>
      </c>
      <c r="AK74">
        <f t="shared" si="26"/>
        <v>1221</v>
      </c>
      <c r="AP74">
        <v>1221</v>
      </c>
      <c r="AQ74" t="s">
        <v>331</v>
      </c>
      <c r="AR74">
        <v>1221</v>
      </c>
      <c r="AS74" s="73">
        <v>7988</v>
      </c>
      <c r="AT74" s="110">
        <v>3204.4</v>
      </c>
      <c r="AU74" s="73">
        <v>7988</v>
      </c>
      <c r="AV74">
        <v>422</v>
      </c>
      <c r="AW74" s="73">
        <v>147204</v>
      </c>
      <c r="AX74" s="73">
        <v>222921</v>
      </c>
      <c r="AY74" s="73">
        <v>25596747</v>
      </c>
      <c r="BA74">
        <v>1221</v>
      </c>
      <c r="BB74">
        <v>422.42</v>
      </c>
      <c r="BC74">
        <v>84.335999999999999</v>
      </c>
      <c r="BD74" s="110">
        <v>3711.1559999999999</v>
      </c>
      <c r="BE74">
        <v>57</v>
      </c>
      <c r="BF74">
        <v>1221</v>
      </c>
      <c r="BG74" s="73">
        <v>24942530</v>
      </c>
      <c r="BH74">
        <v>1221</v>
      </c>
      <c r="BI74" s="73">
        <v>26109451</v>
      </c>
      <c r="BJ74">
        <v>57</v>
      </c>
      <c r="BK74">
        <v>1221</v>
      </c>
      <c r="BL74" t="s">
        <v>331</v>
      </c>
      <c r="BM74">
        <v>1221</v>
      </c>
      <c r="BN74" s="110">
        <v>3204.4</v>
      </c>
      <c r="BO74">
        <v>422.42</v>
      </c>
      <c r="BP74">
        <v>84.335999999999999</v>
      </c>
      <c r="BQ74" s="110">
        <v>3711.1559999999999</v>
      </c>
      <c r="BR74">
        <v>57</v>
      </c>
      <c r="BT74">
        <v>1221</v>
      </c>
      <c r="BU74" t="s">
        <v>331</v>
      </c>
      <c r="BV74">
        <v>1221</v>
      </c>
      <c r="BW74" s="73">
        <v>7988</v>
      </c>
      <c r="BX74" s="73">
        <v>24942530</v>
      </c>
      <c r="BZ74" t="s">
        <v>66</v>
      </c>
    </row>
    <row r="75" spans="1:78" x14ac:dyDescent="0.2">
      <c r="A75" s="29">
        <v>68</v>
      </c>
      <c r="B75">
        <v>1233</v>
      </c>
      <c r="C75" t="s">
        <v>65</v>
      </c>
      <c r="D75">
        <v>1233</v>
      </c>
      <c r="E75" s="73">
        <v>7988</v>
      </c>
      <c r="F75">
        <f t="shared" si="27"/>
        <v>1077.9000000000001</v>
      </c>
      <c r="G75" s="73">
        <f t="shared" si="28"/>
        <v>7988</v>
      </c>
      <c r="H75">
        <f t="shared" si="29"/>
        <v>137.26</v>
      </c>
      <c r="I75">
        <f t="shared" si="29"/>
        <v>11.692</v>
      </c>
      <c r="J75">
        <f t="shared" si="29"/>
        <v>1226.8520000000001</v>
      </c>
      <c r="K75" s="73">
        <f t="shared" si="30"/>
        <v>9109515</v>
      </c>
      <c r="L75">
        <f t="shared" si="31"/>
        <v>32</v>
      </c>
      <c r="M75" s="13">
        <f t="shared" si="32"/>
        <v>8128</v>
      </c>
      <c r="N75" s="13">
        <f t="shared" si="33"/>
        <v>5</v>
      </c>
      <c r="O75" s="16">
        <f t="shared" si="34"/>
        <v>8133</v>
      </c>
      <c r="P75" s="13"/>
      <c r="Q75" s="13">
        <f t="shared" si="35"/>
        <v>8761171</v>
      </c>
      <c r="R75" s="13">
        <f t="shared" si="36"/>
        <v>9200610</v>
      </c>
      <c r="S75" s="13">
        <f t="shared" si="37"/>
        <v>439439</v>
      </c>
      <c r="T75" s="13">
        <f t="shared" si="38"/>
        <v>8766561</v>
      </c>
      <c r="U75" s="13">
        <f t="shared" si="39"/>
        <v>434049</v>
      </c>
      <c r="V75" s="11"/>
      <c r="W75" s="11"/>
      <c r="X75" s="11">
        <f t="shared" si="40"/>
        <v>5390</v>
      </c>
      <c r="Y75" s="11">
        <f t="shared" si="41"/>
        <v>58</v>
      </c>
      <c r="Z75" s="11">
        <f t="shared" si="42"/>
        <v>686</v>
      </c>
      <c r="AA75" s="112">
        <f t="shared" si="43"/>
        <v>160</v>
      </c>
      <c r="AB75" s="11">
        <f t="shared" si="44"/>
        <v>6134</v>
      </c>
      <c r="AC75" s="11">
        <f t="shared" si="45"/>
        <v>0</v>
      </c>
      <c r="AD75" s="11">
        <f t="shared" si="24"/>
        <v>434049</v>
      </c>
      <c r="AF75">
        <f t="shared" si="25"/>
        <v>439439</v>
      </c>
      <c r="AH75">
        <f t="shared" si="46"/>
        <v>5390</v>
      </c>
      <c r="AK75">
        <f t="shared" si="26"/>
        <v>1233</v>
      </c>
      <c r="AP75">
        <v>1233</v>
      </c>
      <c r="AQ75" t="s">
        <v>65</v>
      </c>
      <c r="AR75">
        <v>1233</v>
      </c>
      <c r="AS75" s="73">
        <v>7988</v>
      </c>
      <c r="AT75" s="110">
        <v>1077.9000000000001</v>
      </c>
      <c r="AU75" s="73">
        <v>7988</v>
      </c>
      <c r="AV75">
        <v>137</v>
      </c>
      <c r="AW75" s="73">
        <v>126297</v>
      </c>
      <c r="AX75" s="73">
        <v>156810</v>
      </c>
      <c r="AY75" s="73">
        <v>8610265</v>
      </c>
      <c r="BA75">
        <v>1233</v>
      </c>
      <c r="BB75">
        <v>137.26</v>
      </c>
      <c r="BC75">
        <v>11.692</v>
      </c>
      <c r="BD75" s="110">
        <v>1226.8520000000001</v>
      </c>
      <c r="BE75">
        <v>32</v>
      </c>
      <c r="BF75">
        <v>1233</v>
      </c>
      <c r="BG75" s="73">
        <v>9109515</v>
      </c>
      <c r="BH75">
        <v>1233</v>
      </c>
      <c r="BI75" s="73">
        <v>8782729</v>
      </c>
      <c r="BJ75">
        <v>32</v>
      </c>
      <c r="BK75">
        <v>1233</v>
      </c>
      <c r="BL75" t="s">
        <v>65</v>
      </c>
      <c r="BM75">
        <v>1233</v>
      </c>
      <c r="BN75" s="110">
        <v>1077.9000000000001</v>
      </c>
      <c r="BO75">
        <v>137.26</v>
      </c>
      <c r="BP75">
        <v>11.692</v>
      </c>
      <c r="BQ75" s="110">
        <v>1226.8520000000001</v>
      </c>
      <c r="BR75">
        <v>32</v>
      </c>
      <c r="BT75">
        <v>1233</v>
      </c>
      <c r="BU75" t="s">
        <v>65</v>
      </c>
      <c r="BV75">
        <v>1233</v>
      </c>
      <c r="BW75" s="73">
        <v>7988</v>
      </c>
      <c r="BX75" s="73">
        <v>9109515</v>
      </c>
      <c r="BZ75" t="s">
        <v>67</v>
      </c>
    </row>
    <row r="76" spans="1:78" x14ac:dyDescent="0.2">
      <c r="A76" s="29">
        <v>69</v>
      </c>
      <c r="B76">
        <v>1278</v>
      </c>
      <c r="C76" t="s">
        <v>66</v>
      </c>
      <c r="D76">
        <v>1278</v>
      </c>
      <c r="E76" s="73">
        <v>7988</v>
      </c>
      <c r="F76">
        <f t="shared" si="27"/>
        <v>3614.9</v>
      </c>
      <c r="G76" s="73">
        <f t="shared" si="28"/>
        <v>7994</v>
      </c>
      <c r="H76">
        <f t="shared" si="29"/>
        <v>748.63</v>
      </c>
      <c r="I76">
        <f t="shared" si="29"/>
        <v>60.930999999999997</v>
      </c>
      <c r="J76">
        <f t="shared" si="29"/>
        <v>4424.4610000000002</v>
      </c>
      <c r="K76" s="73">
        <f t="shared" si="30"/>
        <v>28652095</v>
      </c>
      <c r="L76">
        <f t="shared" si="31"/>
        <v>92</v>
      </c>
      <c r="M76" s="13">
        <f t="shared" si="32"/>
        <v>8134</v>
      </c>
      <c r="N76" s="13">
        <f t="shared" si="33"/>
        <v>0</v>
      </c>
      <c r="O76" s="16">
        <f t="shared" si="34"/>
        <v>8134</v>
      </c>
      <c r="P76" s="13"/>
      <c r="Q76" s="13">
        <f t="shared" si="35"/>
        <v>29403597</v>
      </c>
      <c r="R76" s="13">
        <f t="shared" si="36"/>
        <v>28938616</v>
      </c>
      <c r="S76" s="13">
        <f t="shared" si="37"/>
        <v>0</v>
      </c>
      <c r="T76" s="13">
        <f t="shared" si="38"/>
        <v>29403597</v>
      </c>
      <c r="U76" s="13">
        <f t="shared" si="39"/>
        <v>0</v>
      </c>
      <c r="V76" s="11"/>
      <c r="W76" s="11"/>
      <c r="X76" s="11">
        <f t="shared" si="40"/>
        <v>0</v>
      </c>
      <c r="Y76" s="11">
        <f t="shared" si="41"/>
        <v>0</v>
      </c>
      <c r="Z76" s="11">
        <f t="shared" si="42"/>
        <v>0</v>
      </c>
      <c r="AA76" s="112">
        <f t="shared" si="43"/>
        <v>460</v>
      </c>
      <c r="AB76" s="11">
        <f t="shared" si="44"/>
        <v>0</v>
      </c>
      <c r="AC76" s="11">
        <f t="shared" si="45"/>
        <v>22122</v>
      </c>
      <c r="AD76" s="11">
        <f t="shared" si="24"/>
        <v>0</v>
      </c>
      <c r="AF76">
        <f t="shared" si="25"/>
        <v>0</v>
      </c>
      <c r="AH76">
        <f t="shared" si="46"/>
        <v>0</v>
      </c>
      <c r="AK76">
        <f t="shared" si="26"/>
        <v>1278</v>
      </c>
      <c r="AP76">
        <v>1278</v>
      </c>
      <c r="AQ76" t="s">
        <v>66</v>
      </c>
      <c r="AR76">
        <v>1278</v>
      </c>
      <c r="AS76" s="73">
        <v>7988</v>
      </c>
      <c r="AT76" s="110">
        <v>3614.9</v>
      </c>
      <c r="AU76" s="73">
        <v>7994</v>
      </c>
      <c r="AV76">
        <v>749</v>
      </c>
      <c r="AW76" s="73">
        <v>153728</v>
      </c>
      <c r="AX76" s="73">
        <v>257186</v>
      </c>
      <c r="AY76" s="73">
        <v>28897511</v>
      </c>
      <c r="BA76">
        <v>1278</v>
      </c>
      <c r="BB76">
        <v>748.63</v>
      </c>
      <c r="BC76">
        <v>60.930999999999997</v>
      </c>
      <c r="BD76" s="110">
        <v>4424.4610000000002</v>
      </c>
      <c r="BE76">
        <v>92</v>
      </c>
      <c r="BF76">
        <v>1278</v>
      </c>
      <c r="BG76" s="73">
        <v>28652095</v>
      </c>
      <c r="BH76">
        <v>1278</v>
      </c>
      <c r="BI76" s="73">
        <v>29475895</v>
      </c>
      <c r="BJ76">
        <v>92</v>
      </c>
      <c r="BK76">
        <v>1278</v>
      </c>
      <c r="BL76" t="s">
        <v>66</v>
      </c>
      <c r="BM76">
        <v>1278</v>
      </c>
      <c r="BN76" s="110">
        <v>3614.9</v>
      </c>
      <c r="BO76">
        <v>748.63</v>
      </c>
      <c r="BP76">
        <v>60.930999999999997</v>
      </c>
      <c r="BQ76" s="110">
        <v>4424.4610000000002</v>
      </c>
      <c r="BR76">
        <v>92</v>
      </c>
      <c r="BT76">
        <v>1278</v>
      </c>
      <c r="BU76" t="s">
        <v>66</v>
      </c>
      <c r="BV76">
        <v>1278</v>
      </c>
      <c r="BW76" s="73">
        <v>7994</v>
      </c>
      <c r="BX76" s="73">
        <v>28652095</v>
      </c>
      <c r="BZ76" t="s">
        <v>332</v>
      </c>
    </row>
    <row r="77" spans="1:78" x14ac:dyDescent="0.2">
      <c r="A77" s="29">
        <v>70</v>
      </c>
      <c r="B77">
        <v>1332</v>
      </c>
      <c r="C77" t="s">
        <v>67</v>
      </c>
      <c r="D77">
        <v>1332</v>
      </c>
      <c r="E77" s="73">
        <v>7988</v>
      </c>
      <c r="F77">
        <f t="shared" si="27"/>
        <v>663.4</v>
      </c>
      <c r="G77" s="73">
        <f t="shared" si="28"/>
        <v>7988</v>
      </c>
      <c r="H77">
        <f t="shared" si="29"/>
        <v>93.8</v>
      </c>
      <c r="I77">
        <f t="shared" si="29"/>
        <v>17.974</v>
      </c>
      <c r="J77">
        <f t="shared" si="29"/>
        <v>775.17399999999998</v>
      </c>
      <c r="K77" s="73">
        <f t="shared" si="30"/>
        <v>5467786</v>
      </c>
      <c r="L77">
        <f t="shared" si="31"/>
        <v>14.5</v>
      </c>
      <c r="M77" s="13">
        <f t="shared" si="32"/>
        <v>8128</v>
      </c>
      <c r="N77" s="13">
        <f t="shared" si="33"/>
        <v>5</v>
      </c>
      <c r="O77" s="16">
        <f t="shared" si="34"/>
        <v>8133</v>
      </c>
      <c r="P77" s="13"/>
      <c r="Q77" s="13">
        <f t="shared" si="35"/>
        <v>5392115</v>
      </c>
      <c r="R77" s="13">
        <f t="shared" si="36"/>
        <v>5522464</v>
      </c>
      <c r="S77" s="13">
        <f t="shared" si="37"/>
        <v>130349</v>
      </c>
      <c r="T77" s="13">
        <f t="shared" si="38"/>
        <v>5395432</v>
      </c>
      <c r="U77" s="13">
        <f t="shared" si="39"/>
        <v>127032</v>
      </c>
      <c r="V77" s="11"/>
      <c r="W77" s="11"/>
      <c r="X77" s="11">
        <f t="shared" si="40"/>
        <v>3317</v>
      </c>
      <c r="Y77" s="11">
        <f t="shared" si="41"/>
        <v>90</v>
      </c>
      <c r="Z77" s="11">
        <f t="shared" si="42"/>
        <v>469</v>
      </c>
      <c r="AA77" s="112">
        <f t="shared" si="43"/>
        <v>73</v>
      </c>
      <c r="AB77" s="11">
        <f t="shared" si="44"/>
        <v>3876</v>
      </c>
      <c r="AC77" s="11">
        <f t="shared" si="45"/>
        <v>0</v>
      </c>
      <c r="AD77" s="11">
        <f t="shared" si="24"/>
        <v>127032</v>
      </c>
      <c r="AF77">
        <f t="shared" si="25"/>
        <v>130349</v>
      </c>
      <c r="AH77">
        <f t="shared" si="46"/>
        <v>3317</v>
      </c>
      <c r="AK77">
        <f t="shared" si="26"/>
        <v>1332</v>
      </c>
      <c r="AP77">
        <v>1332</v>
      </c>
      <c r="AQ77" t="s">
        <v>67</v>
      </c>
      <c r="AR77">
        <v>1332</v>
      </c>
      <c r="AS77" s="73">
        <v>7988</v>
      </c>
      <c r="AT77">
        <v>663.4</v>
      </c>
      <c r="AU77" s="73">
        <v>7988</v>
      </c>
      <c r="AV77">
        <v>94</v>
      </c>
      <c r="AW77" s="73">
        <v>22253</v>
      </c>
      <c r="AX77" s="73">
        <v>35741</v>
      </c>
      <c r="AY77" s="73">
        <v>5299239</v>
      </c>
      <c r="BA77">
        <v>1332</v>
      </c>
      <c r="BB77">
        <v>93.8</v>
      </c>
      <c r="BC77">
        <v>17.974</v>
      </c>
      <c r="BD77">
        <v>775.17399999999998</v>
      </c>
      <c r="BE77">
        <v>14.5</v>
      </c>
      <c r="BF77">
        <v>1332</v>
      </c>
      <c r="BG77" s="73">
        <v>5467786</v>
      </c>
      <c r="BH77">
        <v>1332</v>
      </c>
      <c r="BI77" s="73">
        <v>5405383</v>
      </c>
      <c r="BJ77">
        <v>14.5</v>
      </c>
      <c r="BK77">
        <v>1332</v>
      </c>
      <c r="BL77" t="s">
        <v>67</v>
      </c>
      <c r="BM77">
        <v>1332</v>
      </c>
      <c r="BN77">
        <v>663.4</v>
      </c>
      <c r="BO77">
        <v>93.8</v>
      </c>
      <c r="BP77">
        <v>17.974</v>
      </c>
      <c r="BQ77">
        <v>775.17399999999998</v>
      </c>
      <c r="BR77">
        <v>14.5</v>
      </c>
      <c r="BT77">
        <v>1332</v>
      </c>
      <c r="BU77" t="s">
        <v>67</v>
      </c>
      <c r="BV77">
        <v>1332</v>
      </c>
      <c r="BW77" s="73">
        <v>7988</v>
      </c>
      <c r="BX77" s="73">
        <v>5467786</v>
      </c>
      <c r="BZ77" t="s">
        <v>68</v>
      </c>
    </row>
    <row r="78" spans="1:78" x14ac:dyDescent="0.2">
      <c r="A78" s="29">
        <v>71</v>
      </c>
      <c r="B78">
        <v>1337</v>
      </c>
      <c r="C78" t="s">
        <v>332</v>
      </c>
      <c r="D78">
        <v>1337</v>
      </c>
      <c r="E78" s="73">
        <v>7988</v>
      </c>
      <c r="F78">
        <f t="shared" si="27"/>
        <v>5026.6000000000004</v>
      </c>
      <c r="G78" s="73">
        <f t="shared" si="28"/>
        <v>7988</v>
      </c>
      <c r="H78">
        <f t="shared" si="29"/>
        <v>595.32000000000005</v>
      </c>
      <c r="I78">
        <f t="shared" si="29"/>
        <v>171.334</v>
      </c>
      <c r="J78">
        <f t="shared" si="29"/>
        <v>5793.2539999999999</v>
      </c>
      <c r="K78" s="73">
        <f t="shared" si="30"/>
        <v>40849034</v>
      </c>
      <c r="L78">
        <f t="shared" si="31"/>
        <v>144.5</v>
      </c>
      <c r="M78" s="13">
        <f t="shared" si="32"/>
        <v>8128</v>
      </c>
      <c r="N78" s="13">
        <f t="shared" si="33"/>
        <v>5</v>
      </c>
      <c r="O78" s="16">
        <f t="shared" si="34"/>
        <v>8133</v>
      </c>
      <c r="P78" s="13"/>
      <c r="Q78" s="13">
        <f t="shared" si="35"/>
        <v>40856205</v>
      </c>
      <c r="R78" s="13">
        <f t="shared" si="36"/>
        <v>41257524</v>
      </c>
      <c r="S78" s="13">
        <f t="shared" si="37"/>
        <v>401319</v>
      </c>
      <c r="T78" s="13">
        <f t="shared" si="38"/>
        <v>40881338</v>
      </c>
      <c r="U78" s="13">
        <f t="shared" si="39"/>
        <v>376186</v>
      </c>
      <c r="V78" s="11"/>
      <c r="W78" s="11"/>
      <c r="X78" s="11">
        <f t="shared" si="40"/>
        <v>25133</v>
      </c>
      <c r="Y78" s="11">
        <f t="shared" si="41"/>
        <v>857</v>
      </c>
      <c r="Z78" s="11">
        <f t="shared" si="42"/>
        <v>2977</v>
      </c>
      <c r="AA78" s="112">
        <f t="shared" si="43"/>
        <v>723</v>
      </c>
      <c r="AB78" s="11">
        <f t="shared" si="44"/>
        <v>28967</v>
      </c>
      <c r="AC78" s="11">
        <f t="shared" si="45"/>
        <v>0</v>
      </c>
      <c r="AD78" s="11">
        <f t="shared" si="24"/>
        <v>376186</v>
      </c>
      <c r="AF78">
        <f t="shared" si="25"/>
        <v>401319</v>
      </c>
      <c r="AH78">
        <f t="shared" si="46"/>
        <v>25133</v>
      </c>
      <c r="AK78">
        <f t="shared" si="26"/>
        <v>1337</v>
      </c>
      <c r="AP78">
        <v>1337</v>
      </c>
      <c r="AQ78" t="s">
        <v>332</v>
      </c>
      <c r="AR78">
        <v>1337</v>
      </c>
      <c r="AS78" s="73">
        <v>7988</v>
      </c>
      <c r="AT78" s="110">
        <v>5026.6000000000004</v>
      </c>
      <c r="AU78" s="73">
        <v>7988</v>
      </c>
      <c r="AV78">
        <v>595</v>
      </c>
      <c r="AW78" s="73">
        <v>218809</v>
      </c>
      <c r="AX78" s="73">
        <v>317623</v>
      </c>
      <c r="AY78" s="73">
        <v>40152481</v>
      </c>
      <c r="BA78">
        <v>1337</v>
      </c>
      <c r="BB78">
        <v>595.32000000000005</v>
      </c>
      <c r="BC78">
        <v>171.334</v>
      </c>
      <c r="BD78" s="110">
        <v>5793.2539999999999</v>
      </c>
      <c r="BE78">
        <v>144.5</v>
      </c>
      <c r="BF78">
        <v>1337</v>
      </c>
      <c r="BG78" s="73">
        <v>40849034</v>
      </c>
      <c r="BH78">
        <v>1337</v>
      </c>
      <c r="BI78" s="73">
        <v>40956737</v>
      </c>
      <c r="BJ78">
        <v>144.5</v>
      </c>
      <c r="BK78">
        <v>1337</v>
      </c>
      <c r="BL78" t="s">
        <v>332</v>
      </c>
      <c r="BM78">
        <v>1337</v>
      </c>
      <c r="BN78" s="110">
        <v>5026.6000000000004</v>
      </c>
      <c r="BO78">
        <v>595.32000000000005</v>
      </c>
      <c r="BP78">
        <v>171.334</v>
      </c>
      <c r="BQ78" s="110">
        <v>5793.2539999999999</v>
      </c>
      <c r="BR78">
        <v>144.5</v>
      </c>
      <c r="BT78">
        <v>1337</v>
      </c>
      <c r="BU78" t="s">
        <v>332</v>
      </c>
      <c r="BV78">
        <v>1337</v>
      </c>
      <c r="BW78" s="73">
        <v>7988</v>
      </c>
      <c r="BX78" s="73">
        <v>40849034</v>
      </c>
      <c r="BZ78" t="s">
        <v>333</v>
      </c>
    </row>
    <row r="79" spans="1:78" x14ac:dyDescent="0.2">
      <c r="A79" s="29">
        <v>72</v>
      </c>
      <c r="B79">
        <v>1350</v>
      </c>
      <c r="C79" t="s">
        <v>68</v>
      </c>
      <c r="D79">
        <v>1350</v>
      </c>
      <c r="E79" s="73">
        <v>7988</v>
      </c>
      <c r="F79">
        <f t="shared" si="27"/>
        <v>422</v>
      </c>
      <c r="G79" s="73">
        <f t="shared" si="28"/>
        <v>7988</v>
      </c>
      <c r="H79">
        <f t="shared" si="29"/>
        <v>65.09</v>
      </c>
      <c r="I79">
        <f t="shared" si="29"/>
        <v>27.015999999999998</v>
      </c>
      <c r="J79">
        <f t="shared" si="29"/>
        <v>514.10599999999999</v>
      </c>
      <c r="K79" s="73">
        <f t="shared" si="30"/>
        <v>3339783</v>
      </c>
      <c r="L79">
        <f t="shared" si="31"/>
        <v>8</v>
      </c>
      <c r="M79" s="13">
        <f t="shared" si="32"/>
        <v>8128</v>
      </c>
      <c r="N79" s="13">
        <f t="shared" si="33"/>
        <v>5</v>
      </c>
      <c r="O79" s="16">
        <f t="shared" si="34"/>
        <v>8133</v>
      </c>
      <c r="P79" s="13"/>
      <c r="Q79" s="13">
        <f t="shared" si="35"/>
        <v>3430016</v>
      </c>
      <c r="R79" s="13">
        <f t="shared" si="36"/>
        <v>3373181</v>
      </c>
      <c r="S79" s="13">
        <f t="shared" si="37"/>
        <v>0</v>
      </c>
      <c r="T79" s="13">
        <f t="shared" si="38"/>
        <v>3432126</v>
      </c>
      <c r="U79" s="13">
        <f t="shared" si="39"/>
        <v>0</v>
      </c>
      <c r="V79" s="11"/>
      <c r="W79" s="11"/>
      <c r="X79" s="11">
        <f t="shared" si="40"/>
        <v>2110</v>
      </c>
      <c r="Y79" s="11">
        <f t="shared" si="41"/>
        <v>135</v>
      </c>
      <c r="Z79" s="11">
        <f t="shared" si="42"/>
        <v>325</v>
      </c>
      <c r="AA79" s="112">
        <f t="shared" si="43"/>
        <v>40</v>
      </c>
      <c r="AB79" s="11">
        <f t="shared" si="44"/>
        <v>2570</v>
      </c>
      <c r="AC79" s="11">
        <f t="shared" si="45"/>
        <v>0</v>
      </c>
      <c r="AD79" s="11">
        <f t="shared" si="24"/>
        <v>0</v>
      </c>
      <c r="AF79">
        <f t="shared" si="25"/>
        <v>0</v>
      </c>
      <c r="AH79">
        <f t="shared" si="46"/>
        <v>0</v>
      </c>
      <c r="AK79">
        <f t="shared" si="26"/>
        <v>1350</v>
      </c>
      <c r="AP79">
        <v>1350</v>
      </c>
      <c r="AQ79" t="s">
        <v>68</v>
      </c>
      <c r="AR79">
        <v>1350</v>
      </c>
      <c r="AS79" s="73">
        <v>7988</v>
      </c>
      <c r="AT79">
        <v>422</v>
      </c>
      <c r="AU79" s="73">
        <v>7988</v>
      </c>
      <c r="AV79">
        <v>65</v>
      </c>
      <c r="AW79" s="73">
        <v>10006</v>
      </c>
      <c r="AX79" s="73">
        <v>15856</v>
      </c>
      <c r="AY79" s="73">
        <v>3370936</v>
      </c>
      <c r="BA79">
        <v>1350</v>
      </c>
      <c r="BB79">
        <v>65.09</v>
      </c>
      <c r="BC79">
        <v>27.015999999999998</v>
      </c>
      <c r="BD79">
        <v>514.10599999999999</v>
      </c>
      <c r="BE79">
        <v>8</v>
      </c>
      <c r="BF79">
        <v>1350</v>
      </c>
      <c r="BG79" s="73">
        <v>3339783</v>
      </c>
      <c r="BH79">
        <v>1350</v>
      </c>
      <c r="BI79" s="73">
        <v>3438456</v>
      </c>
      <c r="BJ79">
        <v>8</v>
      </c>
      <c r="BK79">
        <v>1350</v>
      </c>
      <c r="BL79" t="s">
        <v>68</v>
      </c>
      <c r="BM79">
        <v>1350</v>
      </c>
      <c r="BN79">
        <v>422</v>
      </c>
      <c r="BO79">
        <v>65.09</v>
      </c>
      <c r="BP79">
        <v>27.015999999999998</v>
      </c>
      <c r="BQ79">
        <v>514.10599999999999</v>
      </c>
      <c r="BR79">
        <v>8</v>
      </c>
      <c r="BT79">
        <v>1350</v>
      </c>
      <c r="BU79" t="s">
        <v>68</v>
      </c>
      <c r="BV79">
        <v>1350</v>
      </c>
      <c r="BW79" s="73">
        <v>7988</v>
      </c>
      <c r="BX79" s="73">
        <v>3339783</v>
      </c>
      <c r="BZ79" t="s">
        <v>69</v>
      </c>
    </row>
    <row r="80" spans="1:78" x14ac:dyDescent="0.2">
      <c r="A80" s="29">
        <v>73</v>
      </c>
      <c r="B80">
        <v>1359</v>
      </c>
      <c r="C80" t="s">
        <v>333</v>
      </c>
      <c r="D80">
        <v>1359</v>
      </c>
      <c r="E80" s="73">
        <v>7988</v>
      </c>
      <c r="F80">
        <f t="shared" si="27"/>
        <v>440.5</v>
      </c>
      <c r="G80" s="73">
        <f t="shared" si="28"/>
        <v>7988</v>
      </c>
      <c r="H80">
        <f t="shared" si="29"/>
        <v>63.85</v>
      </c>
      <c r="I80">
        <f t="shared" si="29"/>
        <v>29.905000000000001</v>
      </c>
      <c r="J80">
        <f t="shared" si="29"/>
        <v>534.255</v>
      </c>
      <c r="K80" s="73">
        <f t="shared" si="30"/>
        <v>3610576</v>
      </c>
      <c r="L80">
        <f t="shared" si="31"/>
        <v>8.5</v>
      </c>
      <c r="M80" s="13">
        <f t="shared" si="32"/>
        <v>8128</v>
      </c>
      <c r="N80" s="13">
        <f t="shared" si="33"/>
        <v>5</v>
      </c>
      <c r="O80" s="16">
        <f t="shared" si="34"/>
        <v>8133</v>
      </c>
      <c r="P80" s="13"/>
      <c r="Q80" s="13">
        <f t="shared" si="35"/>
        <v>3580384</v>
      </c>
      <c r="R80" s="13">
        <f t="shared" si="36"/>
        <v>3646682</v>
      </c>
      <c r="S80" s="13">
        <f t="shared" si="37"/>
        <v>66298</v>
      </c>
      <c r="T80" s="13">
        <f t="shared" si="38"/>
        <v>3582587</v>
      </c>
      <c r="U80" s="13">
        <f t="shared" si="39"/>
        <v>64095</v>
      </c>
      <c r="V80" s="11"/>
      <c r="W80" s="11"/>
      <c r="X80" s="11">
        <f t="shared" si="40"/>
        <v>2203</v>
      </c>
      <c r="Y80" s="11">
        <f t="shared" si="41"/>
        <v>150</v>
      </c>
      <c r="Z80" s="11">
        <f t="shared" si="42"/>
        <v>319</v>
      </c>
      <c r="AA80" s="112">
        <f t="shared" si="43"/>
        <v>43</v>
      </c>
      <c r="AB80" s="11">
        <f t="shared" si="44"/>
        <v>2672</v>
      </c>
      <c r="AC80" s="11">
        <f t="shared" si="45"/>
        <v>0</v>
      </c>
      <c r="AD80" s="11">
        <f t="shared" si="24"/>
        <v>64095</v>
      </c>
      <c r="AF80">
        <f t="shared" si="25"/>
        <v>66298</v>
      </c>
      <c r="AH80">
        <f t="shared" si="46"/>
        <v>2203</v>
      </c>
      <c r="AK80">
        <f t="shared" si="26"/>
        <v>1359</v>
      </c>
      <c r="AP80">
        <v>1359</v>
      </c>
      <c r="AQ80" t="s">
        <v>333</v>
      </c>
      <c r="AR80">
        <v>1359</v>
      </c>
      <c r="AS80" s="73">
        <v>7988</v>
      </c>
      <c r="AT80">
        <v>440.5</v>
      </c>
      <c r="AU80" s="73">
        <v>7988</v>
      </c>
      <c r="AV80">
        <v>64</v>
      </c>
      <c r="AW80" s="73">
        <v>23032</v>
      </c>
      <c r="AX80" s="73">
        <v>29448</v>
      </c>
      <c r="AY80" s="73">
        <v>3518714</v>
      </c>
      <c r="BA80">
        <v>1359</v>
      </c>
      <c r="BB80">
        <v>63.85</v>
      </c>
      <c r="BC80">
        <v>29.905000000000001</v>
      </c>
      <c r="BD80">
        <v>534.255</v>
      </c>
      <c r="BE80">
        <v>8.5</v>
      </c>
      <c r="BF80">
        <v>1359</v>
      </c>
      <c r="BG80" s="73">
        <v>3610576</v>
      </c>
      <c r="BH80">
        <v>1359</v>
      </c>
      <c r="BI80" s="73">
        <v>3589194</v>
      </c>
      <c r="BJ80">
        <v>8.5</v>
      </c>
      <c r="BK80">
        <v>1359</v>
      </c>
      <c r="BL80" t="s">
        <v>333</v>
      </c>
      <c r="BM80">
        <v>1359</v>
      </c>
      <c r="BN80">
        <v>440.5</v>
      </c>
      <c r="BO80">
        <v>63.85</v>
      </c>
      <c r="BP80">
        <v>29.905000000000001</v>
      </c>
      <c r="BQ80">
        <v>534.255</v>
      </c>
      <c r="BR80">
        <v>8.5</v>
      </c>
      <c r="BT80">
        <v>1359</v>
      </c>
      <c r="BU80" t="s">
        <v>333</v>
      </c>
      <c r="BV80">
        <v>1359</v>
      </c>
      <c r="BW80" s="73">
        <v>7988</v>
      </c>
      <c r="BX80" s="73">
        <v>3610576</v>
      </c>
      <c r="BZ80" t="s">
        <v>70</v>
      </c>
    </row>
    <row r="81" spans="1:78" x14ac:dyDescent="0.2">
      <c r="A81" s="29">
        <v>74</v>
      </c>
      <c r="B81">
        <v>1368</v>
      </c>
      <c r="C81" t="s">
        <v>69</v>
      </c>
      <c r="D81">
        <v>1368</v>
      </c>
      <c r="E81" s="73">
        <v>7988</v>
      </c>
      <c r="F81">
        <f t="shared" si="27"/>
        <v>738.2</v>
      </c>
      <c r="G81" s="73">
        <f t="shared" si="28"/>
        <v>7988</v>
      </c>
      <c r="H81">
        <f t="shared" si="29"/>
        <v>123.72</v>
      </c>
      <c r="I81">
        <f t="shared" si="29"/>
        <v>41.073</v>
      </c>
      <c r="J81">
        <f t="shared" si="29"/>
        <v>902.99300000000005</v>
      </c>
      <c r="K81" s="73">
        <f t="shared" si="30"/>
        <v>6090850</v>
      </c>
      <c r="L81">
        <f t="shared" si="31"/>
        <v>17</v>
      </c>
      <c r="M81" s="13">
        <f t="shared" si="32"/>
        <v>8128</v>
      </c>
      <c r="N81" s="13">
        <f t="shared" si="33"/>
        <v>5</v>
      </c>
      <c r="O81" s="16">
        <f t="shared" si="34"/>
        <v>8133</v>
      </c>
      <c r="P81" s="13"/>
      <c r="Q81" s="13">
        <f t="shared" si="35"/>
        <v>6000090</v>
      </c>
      <c r="R81" s="13">
        <f t="shared" si="36"/>
        <v>6151759</v>
      </c>
      <c r="S81" s="13">
        <f t="shared" si="37"/>
        <v>151669</v>
      </c>
      <c r="T81" s="13">
        <f t="shared" si="38"/>
        <v>6003781</v>
      </c>
      <c r="U81" s="13">
        <f t="shared" si="39"/>
        <v>147978</v>
      </c>
      <c r="V81" s="11"/>
      <c r="W81" s="11"/>
      <c r="X81" s="11">
        <f t="shared" si="40"/>
        <v>3691</v>
      </c>
      <c r="Y81" s="11">
        <f t="shared" si="41"/>
        <v>205</v>
      </c>
      <c r="Z81" s="11">
        <f t="shared" si="42"/>
        <v>619</v>
      </c>
      <c r="AA81" s="112">
        <f t="shared" si="43"/>
        <v>85</v>
      </c>
      <c r="AB81" s="11">
        <f t="shared" si="44"/>
        <v>4515</v>
      </c>
      <c r="AC81" s="11">
        <f t="shared" si="45"/>
        <v>0</v>
      </c>
      <c r="AD81" s="11">
        <f t="shared" si="24"/>
        <v>147978</v>
      </c>
      <c r="AF81">
        <f t="shared" si="25"/>
        <v>151669</v>
      </c>
      <c r="AH81">
        <f t="shared" si="46"/>
        <v>3691</v>
      </c>
      <c r="AK81">
        <f t="shared" si="26"/>
        <v>1368</v>
      </c>
      <c r="AP81">
        <v>1368</v>
      </c>
      <c r="AQ81" t="s">
        <v>69</v>
      </c>
      <c r="AR81">
        <v>1368</v>
      </c>
      <c r="AS81" s="73">
        <v>7988</v>
      </c>
      <c r="AT81">
        <v>738.2</v>
      </c>
      <c r="AU81" s="73">
        <v>7988</v>
      </c>
      <c r="AV81">
        <v>124</v>
      </c>
      <c r="AW81" s="73">
        <v>23781</v>
      </c>
      <c r="AX81" s="73">
        <v>36588</v>
      </c>
      <c r="AY81" s="73">
        <v>5896742</v>
      </c>
      <c r="BA81">
        <v>1368</v>
      </c>
      <c r="BB81">
        <v>123.72</v>
      </c>
      <c r="BC81">
        <v>41.073</v>
      </c>
      <c r="BD81">
        <v>902.99300000000005</v>
      </c>
      <c r="BE81">
        <v>17</v>
      </c>
      <c r="BF81">
        <v>1368</v>
      </c>
      <c r="BG81" s="73">
        <v>6090850</v>
      </c>
      <c r="BH81">
        <v>1368</v>
      </c>
      <c r="BI81" s="73">
        <v>6014854</v>
      </c>
      <c r="BJ81">
        <v>17</v>
      </c>
      <c r="BK81">
        <v>1368</v>
      </c>
      <c r="BL81" t="s">
        <v>69</v>
      </c>
      <c r="BM81">
        <v>1368</v>
      </c>
      <c r="BN81">
        <v>738.2</v>
      </c>
      <c r="BO81">
        <v>123.72</v>
      </c>
      <c r="BP81">
        <v>41.073</v>
      </c>
      <c r="BQ81">
        <v>902.99300000000005</v>
      </c>
      <c r="BR81">
        <v>17</v>
      </c>
      <c r="BT81">
        <v>1368</v>
      </c>
      <c r="BU81" t="s">
        <v>69</v>
      </c>
      <c r="BV81">
        <v>1368</v>
      </c>
      <c r="BW81" s="73">
        <v>7988</v>
      </c>
      <c r="BX81" s="73">
        <v>6090850</v>
      </c>
      <c r="BZ81" t="s">
        <v>71</v>
      </c>
    </row>
    <row r="82" spans="1:78" x14ac:dyDescent="0.2">
      <c r="A82" s="29">
        <v>75</v>
      </c>
      <c r="B82">
        <v>1413</v>
      </c>
      <c r="C82" t="s">
        <v>70</v>
      </c>
      <c r="D82">
        <v>1413</v>
      </c>
      <c r="E82" s="73">
        <v>7988</v>
      </c>
      <c r="F82">
        <f t="shared" si="27"/>
        <v>440</v>
      </c>
      <c r="G82" s="73">
        <f t="shared" si="28"/>
        <v>8095</v>
      </c>
      <c r="H82">
        <f t="shared" si="29"/>
        <v>67.75</v>
      </c>
      <c r="I82">
        <f t="shared" si="29"/>
        <v>26.928999999999998</v>
      </c>
      <c r="J82">
        <f t="shared" si="29"/>
        <v>534.67899999999997</v>
      </c>
      <c r="K82" s="73">
        <f t="shared" si="30"/>
        <v>3565038</v>
      </c>
      <c r="L82">
        <f t="shared" si="31"/>
        <v>12</v>
      </c>
      <c r="M82" s="13">
        <f t="shared" si="32"/>
        <v>8235</v>
      </c>
      <c r="N82" s="13">
        <f t="shared" si="33"/>
        <v>0</v>
      </c>
      <c r="O82" s="16">
        <f t="shared" si="34"/>
        <v>8235</v>
      </c>
      <c r="P82" s="13"/>
      <c r="Q82" s="13">
        <f t="shared" si="35"/>
        <v>3623400</v>
      </c>
      <c r="R82" s="13">
        <f t="shared" si="36"/>
        <v>3600688</v>
      </c>
      <c r="S82" s="13">
        <f t="shared" si="37"/>
        <v>0</v>
      </c>
      <c r="T82" s="13">
        <f t="shared" si="38"/>
        <v>3623400</v>
      </c>
      <c r="U82" s="13">
        <f t="shared" si="39"/>
        <v>0</v>
      </c>
      <c r="V82" s="11"/>
      <c r="W82" s="11"/>
      <c r="X82" s="11">
        <f t="shared" si="40"/>
        <v>0</v>
      </c>
      <c r="Y82" s="11">
        <f t="shared" si="41"/>
        <v>0</v>
      </c>
      <c r="Z82" s="11">
        <f t="shared" si="42"/>
        <v>0</v>
      </c>
      <c r="AA82" s="112">
        <f t="shared" si="43"/>
        <v>60</v>
      </c>
      <c r="AB82" s="11">
        <f t="shared" si="44"/>
        <v>0</v>
      </c>
      <c r="AC82" s="11">
        <f t="shared" si="45"/>
        <v>2673</v>
      </c>
      <c r="AD82" s="11">
        <f t="shared" si="24"/>
        <v>0</v>
      </c>
      <c r="AF82">
        <f t="shared" si="25"/>
        <v>0</v>
      </c>
      <c r="AH82">
        <f t="shared" si="46"/>
        <v>0</v>
      </c>
      <c r="AK82">
        <f t="shared" si="26"/>
        <v>1413</v>
      </c>
      <c r="AP82">
        <v>1413</v>
      </c>
      <c r="AQ82" t="s">
        <v>70</v>
      </c>
      <c r="AR82">
        <v>1413</v>
      </c>
      <c r="AS82" s="73">
        <v>7988</v>
      </c>
      <c r="AT82">
        <v>440</v>
      </c>
      <c r="AU82" s="73">
        <v>8095</v>
      </c>
      <c r="AV82">
        <v>68</v>
      </c>
      <c r="AW82" s="73">
        <v>23797</v>
      </c>
      <c r="AX82" s="73">
        <v>34249</v>
      </c>
      <c r="AY82" s="73">
        <v>3561800</v>
      </c>
      <c r="BA82">
        <v>1413</v>
      </c>
      <c r="BB82">
        <v>67.75</v>
      </c>
      <c r="BC82">
        <v>26.928999999999998</v>
      </c>
      <c r="BD82">
        <v>534.67899999999997</v>
      </c>
      <c r="BE82">
        <v>12</v>
      </c>
      <c r="BF82">
        <v>1413</v>
      </c>
      <c r="BG82" s="73">
        <v>3565038</v>
      </c>
      <c r="BH82">
        <v>1413</v>
      </c>
      <c r="BI82" s="73">
        <v>3632200</v>
      </c>
      <c r="BJ82">
        <v>12</v>
      </c>
      <c r="BK82">
        <v>1413</v>
      </c>
      <c r="BL82" t="s">
        <v>70</v>
      </c>
      <c r="BM82">
        <v>1413</v>
      </c>
      <c r="BN82">
        <v>440</v>
      </c>
      <c r="BO82">
        <v>67.75</v>
      </c>
      <c r="BP82">
        <v>26.928999999999998</v>
      </c>
      <c r="BQ82">
        <v>534.67899999999997</v>
      </c>
      <c r="BR82">
        <v>12</v>
      </c>
      <c r="BT82">
        <v>1413</v>
      </c>
      <c r="BU82" t="s">
        <v>70</v>
      </c>
      <c r="BV82">
        <v>1413</v>
      </c>
      <c r="BW82" s="73">
        <v>8095</v>
      </c>
      <c r="BX82" s="73">
        <v>3565038</v>
      </c>
      <c r="BZ82" t="s">
        <v>72</v>
      </c>
    </row>
    <row r="83" spans="1:78" x14ac:dyDescent="0.2">
      <c r="A83" s="29">
        <v>76</v>
      </c>
      <c r="B83">
        <v>1431</v>
      </c>
      <c r="C83" t="s">
        <v>71</v>
      </c>
      <c r="D83">
        <v>1431</v>
      </c>
      <c r="E83" s="73">
        <v>7988</v>
      </c>
      <c r="F83">
        <f t="shared" si="27"/>
        <v>388</v>
      </c>
      <c r="G83" s="73">
        <f t="shared" si="28"/>
        <v>7995</v>
      </c>
      <c r="H83">
        <f t="shared" si="29"/>
        <v>62.66</v>
      </c>
      <c r="I83">
        <f t="shared" si="29"/>
        <v>31.056999999999999</v>
      </c>
      <c r="J83">
        <f t="shared" si="29"/>
        <v>481.71699999999998</v>
      </c>
      <c r="K83" s="73">
        <f t="shared" si="30"/>
        <v>3166820</v>
      </c>
      <c r="L83">
        <f t="shared" si="31"/>
        <v>10</v>
      </c>
      <c r="M83" s="13">
        <f t="shared" si="32"/>
        <v>8135</v>
      </c>
      <c r="N83" s="13">
        <f t="shared" si="33"/>
        <v>0</v>
      </c>
      <c r="O83" s="16">
        <f t="shared" si="34"/>
        <v>8135</v>
      </c>
      <c r="P83" s="13"/>
      <c r="Q83" s="13">
        <f t="shared" si="35"/>
        <v>3156380</v>
      </c>
      <c r="R83" s="13">
        <f t="shared" si="36"/>
        <v>3198488</v>
      </c>
      <c r="S83" s="13">
        <f t="shared" si="37"/>
        <v>42108</v>
      </c>
      <c r="T83" s="13">
        <f t="shared" si="38"/>
        <v>3156380</v>
      </c>
      <c r="U83" s="13">
        <f t="shared" si="39"/>
        <v>42108</v>
      </c>
      <c r="V83" s="11"/>
      <c r="W83" s="11"/>
      <c r="X83" s="11">
        <f t="shared" si="40"/>
        <v>0</v>
      </c>
      <c r="Y83" s="11">
        <f t="shared" si="41"/>
        <v>0</v>
      </c>
      <c r="Z83" s="11">
        <f t="shared" si="42"/>
        <v>0</v>
      </c>
      <c r="AA83" s="112">
        <f t="shared" si="43"/>
        <v>50</v>
      </c>
      <c r="AB83" s="11">
        <f t="shared" si="44"/>
        <v>0</v>
      </c>
      <c r="AC83" s="11">
        <f t="shared" si="45"/>
        <v>2409</v>
      </c>
      <c r="AD83" s="11">
        <f t="shared" si="24"/>
        <v>42108</v>
      </c>
      <c r="AF83">
        <f t="shared" si="25"/>
        <v>42108</v>
      </c>
      <c r="AH83">
        <f t="shared" si="46"/>
        <v>0</v>
      </c>
      <c r="AK83">
        <f t="shared" si="26"/>
        <v>1431</v>
      </c>
      <c r="AP83">
        <v>1431</v>
      </c>
      <c r="AQ83" t="s">
        <v>71</v>
      </c>
      <c r="AR83">
        <v>1431</v>
      </c>
      <c r="AS83" s="73">
        <v>7988</v>
      </c>
      <c r="AT83">
        <v>388</v>
      </c>
      <c r="AU83" s="73">
        <v>7995</v>
      </c>
      <c r="AV83">
        <v>63</v>
      </c>
      <c r="AW83" s="73">
        <v>30547</v>
      </c>
      <c r="AX83" s="73">
        <v>38803</v>
      </c>
      <c r="AY83" s="73">
        <v>3102060</v>
      </c>
      <c r="BA83">
        <v>1431</v>
      </c>
      <c r="BB83">
        <v>62.66</v>
      </c>
      <c r="BC83">
        <v>31.056999999999999</v>
      </c>
      <c r="BD83">
        <v>481.71699999999998</v>
      </c>
      <c r="BE83">
        <v>10</v>
      </c>
      <c r="BF83">
        <v>1431</v>
      </c>
      <c r="BG83" s="73">
        <v>3166820</v>
      </c>
      <c r="BH83">
        <v>1431</v>
      </c>
      <c r="BI83" s="73">
        <v>3164140</v>
      </c>
      <c r="BJ83">
        <v>10</v>
      </c>
      <c r="BK83">
        <v>1431</v>
      </c>
      <c r="BL83" t="s">
        <v>71</v>
      </c>
      <c r="BM83">
        <v>1431</v>
      </c>
      <c r="BN83">
        <v>388</v>
      </c>
      <c r="BO83">
        <v>62.66</v>
      </c>
      <c r="BP83">
        <v>31.056999999999999</v>
      </c>
      <c r="BQ83">
        <v>481.71699999999998</v>
      </c>
      <c r="BR83">
        <v>10</v>
      </c>
      <c r="BT83">
        <v>1431</v>
      </c>
      <c r="BU83" t="s">
        <v>71</v>
      </c>
      <c r="BV83">
        <v>1431</v>
      </c>
      <c r="BW83" s="73">
        <v>7995</v>
      </c>
      <c r="BX83" s="73">
        <v>3166820</v>
      </c>
      <c r="BZ83" t="s">
        <v>73</v>
      </c>
    </row>
    <row r="84" spans="1:78" x14ac:dyDescent="0.2">
      <c r="A84" s="29">
        <v>77</v>
      </c>
      <c r="B84">
        <v>1476</v>
      </c>
      <c r="C84" t="s">
        <v>72</v>
      </c>
      <c r="D84">
        <v>1476</v>
      </c>
      <c r="E84" s="73">
        <v>7988</v>
      </c>
      <c r="F84">
        <f t="shared" si="27"/>
        <v>8309.2999999999993</v>
      </c>
      <c r="G84" s="73">
        <f t="shared" si="28"/>
        <v>8017</v>
      </c>
      <c r="H84">
        <f t="shared" si="29"/>
        <v>2041.08</v>
      </c>
      <c r="I84">
        <f t="shared" si="29"/>
        <v>272.18900000000002</v>
      </c>
      <c r="J84">
        <f t="shared" si="29"/>
        <v>10622.569</v>
      </c>
      <c r="K84" s="73">
        <f t="shared" si="30"/>
        <v>67808588</v>
      </c>
      <c r="L84">
        <f t="shared" si="31"/>
        <v>188.5</v>
      </c>
      <c r="M84" s="13">
        <f t="shared" si="32"/>
        <v>8157</v>
      </c>
      <c r="N84" s="13">
        <f t="shared" si="33"/>
        <v>0</v>
      </c>
      <c r="O84" s="16">
        <f t="shared" si="34"/>
        <v>8157</v>
      </c>
      <c r="P84" s="13"/>
      <c r="Q84" s="13">
        <f t="shared" si="35"/>
        <v>67778960</v>
      </c>
      <c r="R84" s="13">
        <f t="shared" si="36"/>
        <v>68486674</v>
      </c>
      <c r="S84" s="13">
        <f t="shared" si="37"/>
        <v>707714</v>
      </c>
      <c r="T84" s="13">
        <f t="shared" si="38"/>
        <v>67778960</v>
      </c>
      <c r="U84" s="13">
        <f t="shared" si="39"/>
        <v>707714</v>
      </c>
      <c r="V84" s="11"/>
      <c r="W84" s="11"/>
      <c r="X84" s="11">
        <f t="shared" si="40"/>
        <v>0</v>
      </c>
      <c r="Y84" s="11">
        <f t="shared" si="41"/>
        <v>0</v>
      </c>
      <c r="Z84" s="11">
        <f t="shared" si="42"/>
        <v>0</v>
      </c>
      <c r="AA84" s="112">
        <f t="shared" si="43"/>
        <v>943</v>
      </c>
      <c r="AB84" s="11">
        <f t="shared" si="44"/>
        <v>0</v>
      </c>
      <c r="AC84" s="11">
        <f t="shared" si="45"/>
        <v>53113</v>
      </c>
      <c r="AD84" s="11">
        <f t="shared" si="24"/>
        <v>707714</v>
      </c>
      <c r="AF84">
        <f t="shared" si="25"/>
        <v>707714</v>
      </c>
      <c r="AH84">
        <f t="shared" si="46"/>
        <v>0</v>
      </c>
      <c r="AK84">
        <f t="shared" si="26"/>
        <v>1476</v>
      </c>
      <c r="AP84">
        <v>1476</v>
      </c>
      <c r="AQ84" t="s">
        <v>72</v>
      </c>
      <c r="AR84">
        <v>1476</v>
      </c>
      <c r="AS84" s="73">
        <v>7988</v>
      </c>
      <c r="AT84" s="110">
        <v>8309.2999999999993</v>
      </c>
      <c r="AU84" s="73">
        <v>8017</v>
      </c>
      <c r="AV84" s="73">
        <v>2041</v>
      </c>
      <c r="AW84" s="73">
        <v>274132</v>
      </c>
      <c r="AX84" s="73">
        <v>458469</v>
      </c>
      <c r="AY84" s="73">
        <v>66615658</v>
      </c>
      <c r="BA84">
        <v>1476</v>
      </c>
      <c r="BB84" s="110">
        <v>2041.08</v>
      </c>
      <c r="BC84">
        <v>272.18900000000002</v>
      </c>
      <c r="BD84" s="110">
        <v>10622.569</v>
      </c>
      <c r="BE84">
        <v>188.5</v>
      </c>
      <c r="BF84">
        <v>1476</v>
      </c>
      <c r="BG84" s="73">
        <v>67808588</v>
      </c>
      <c r="BH84">
        <v>1476</v>
      </c>
      <c r="BI84" s="73">
        <v>67945146</v>
      </c>
      <c r="BJ84">
        <v>188.5</v>
      </c>
      <c r="BK84">
        <v>1476</v>
      </c>
      <c r="BL84" t="s">
        <v>72</v>
      </c>
      <c r="BM84">
        <v>1476</v>
      </c>
      <c r="BN84" s="110">
        <v>8309.2999999999993</v>
      </c>
      <c r="BO84" s="110">
        <v>2041.08</v>
      </c>
      <c r="BP84">
        <v>272.18900000000002</v>
      </c>
      <c r="BQ84" s="110">
        <v>10622.569</v>
      </c>
      <c r="BR84">
        <v>188.5</v>
      </c>
      <c r="BT84">
        <v>1476</v>
      </c>
      <c r="BU84" t="s">
        <v>72</v>
      </c>
      <c r="BV84">
        <v>1476</v>
      </c>
      <c r="BW84" s="73">
        <v>8017</v>
      </c>
      <c r="BX84" s="73">
        <v>67808588</v>
      </c>
      <c r="BZ84" t="s">
        <v>74</v>
      </c>
    </row>
    <row r="85" spans="1:78" x14ac:dyDescent="0.2">
      <c r="A85" s="29">
        <v>78</v>
      </c>
      <c r="B85">
        <v>1503</v>
      </c>
      <c r="C85" t="s">
        <v>73</v>
      </c>
      <c r="D85">
        <v>1503</v>
      </c>
      <c r="E85" s="73">
        <v>7988</v>
      </c>
      <c r="F85">
        <f t="shared" si="27"/>
        <v>1285.7</v>
      </c>
      <c r="G85" s="73">
        <f t="shared" si="28"/>
        <v>7988</v>
      </c>
      <c r="H85">
        <f t="shared" si="29"/>
        <v>164.76</v>
      </c>
      <c r="I85">
        <f t="shared" si="29"/>
        <v>39.668999999999997</v>
      </c>
      <c r="J85">
        <f t="shared" si="29"/>
        <v>1490.1289999999999</v>
      </c>
      <c r="K85" s="73">
        <f t="shared" si="30"/>
        <v>10628034</v>
      </c>
      <c r="L85">
        <f t="shared" si="31"/>
        <v>34</v>
      </c>
      <c r="M85" s="13">
        <f t="shared" si="32"/>
        <v>8128</v>
      </c>
      <c r="N85" s="13">
        <f t="shared" si="33"/>
        <v>5</v>
      </c>
      <c r="O85" s="16">
        <f t="shared" si="34"/>
        <v>8133</v>
      </c>
      <c r="P85" s="13"/>
      <c r="Q85" s="13">
        <f t="shared" si="35"/>
        <v>10450170</v>
      </c>
      <c r="R85" s="13">
        <f t="shared" si="36"/>
        <v>10734314</v>
      </c>
      <c r="S85" s="13">
        <f t="shared" si="37"/>
        <v>284144</v>
      </c>
      <c r="T85" s="13">
        <f t="shared" si="38"/>
        <v>10456598</v>
      </c>
      <c r="U85" s="13">
        <f t="shared" si="39"/>
        <v>277716</v>
      </c>
      <c r="V85" s="11"/>
      <c r="W85" s="11"/>
      <c r="X85" s="11">
        <f t="shared" si="40"/>
        <v>6429</v>
      </c>
      <c r="Y85" s="11">
        <f t="shared" si="41"/>
        <v>198</v>
      </c>
      <c r="Z85" s="11">
        <f t="shared" si="42"/>
        <v>824</v>
      </c>
      <c r="AA85" s="112">
        <f t="shared" si="43"/>
        <v>170</v>
      </c>
      <c r="AB85" s="11">
        <f t="shared" si="44"/>
        <v>7451</v>
      </c>
      <c r="AC85" s="11">
        <f t="shared" si="45"/>
        <v>0</v>
      </c>
      <c r="AD85" s="11">
        <f t="shared" si="24"/>
        <v>277716</v>
      </c>
      <c r="AF85">
        <f t="shared" si="25"/>
        <v>284144</v>
      </c>
      <c r="AH85">
        <f t="shared" si="46"/>
        <v>6428</v>
      </c>
      <c r="AK85">
        <f t="shared" si="26"/>
        <v>1503</v>
      </c>
      <c r="AP85">
        <v>1503</v>
      </c>
      <c r="AQ85" t="s">
        <v>73</v>
      </c>
      <c r="AR85">
        <v>1503</v>
      </c>
      <c r="AS85" s="73">
        <v>7988</v>
      </c>
      <c r="AT85" s="110">
        <v>1285.7</v>
      </c>
      <c r="AU85" s="73">
        <v>7988</v>
      </c>
      <c r="AV85">
        <v>165</v>
      </c>
      <c r="AW85" s="73">
        <v>83647</v>
      </c>
      <c r="AX85" s="73">
        <v>136678</v>
      </c>
      <c r="AY85" s="73">
        <v>10270172</v>
      </c>
      <c r="BA85">
        <v>1503</v>
      </c>
      <c r="BB85">
        <v>164.76</v>
      </c>
      <c r="BC85">
        <v>39.668999999999997</v>
      </c>
      <c r="BD85" s="110">
        <v>1490.1289999999999</v>
      </c>
      <c r="BE85">
        <v>34</v>
      </c>
      <c r="BF85">
        <v>1503</v>
      </c>
      <c r="BG85" s="73">
        <v>10628034</v>
      </c>
      <c r="BH85">
        <v>1503</v>
      </c>
      <c r="BI85" s="73">
        <v>10475884</v>
      </c>
      <c r="BJ85">
        <v>34</v>
      </c>
      <c r="BK85">
        <v>1503</v>
      </c>
      <c r="BL85" t="s">
        <v>73</v>
      </c>
      <c r="BM85">
        <v>1503</v>
      </c>
      <c r="BN85" s="110">
        <v>1285.7</v>
      </c>
      <c r="BO85">
        <v>164.76</v>
      </c>
      <c r="BP85">
        <v>39.668999999999997</v>
      </c>
      <c r="BQ85" s="110">
        <v>1490.1289999999999</v>
      </c>
      <c r="BR85">
        <v>34</v>
      </c>
      <c r="BT85">
        <v>1503</v>
      </c>
      <c r="BU85" t="s">
        <v>73</v>
      </c>
      <c r="BV85">
        <v>1503</v>
      </c>
      <c r="BW85" s="73">
        <v>7988</v>
      </c>
      <c r="BX85" s="73">
        <v>10628034</v>
      </c>
      <c r="BZ85" t="s">
        <v>75</v>
      </c>
    </row>
    <row r="86" spans="1:78" x14ac:dyDescent="0.2">
      <c r="A86" s="29">
        <v>79</v>
      </c>
      <c r="B86">
        <v>1576</v>
      </c>
      <c r="C86" t="s">
        <v>74</v>
      </c>
      <c r="D86">
        <v>1576</v>
      </c>
      <c r="E86" s="73">
        <v>7988</v>
      </c>
      <c r="F86">
        <f t="shared" si="27"/>
        <v>3404.7</v>
      </c>
      <c r="G86" s="73">
        <f t="shared" si="28"/>
        <v>7988</v>
      </c>
      <c r="H86">
        <f t="shared" si="29"/>
        <v>416.65</v>
      </c>
      <c r="I86">
        <f t="shared" si="29"/>
        <v>79.230999999999995</v>
      </c>
      <c r="J86">
        <f t="shared" si="29"/>
        <v>3900.5810000000001</v>
      </c>
      <c r="K86" s="73">
        <f t="shared" si="30"/>
        <v>27529044</v>
      </c>
      <c r="L86">
        <f t="shared" si="31"/>
        <v>79</v>
      </c>
      <c r="M86" s="13">
        <f t="shared" si="32"/>
        <v>8128</v>
      </c>
      <c r="N86" s="13">
        <f t="shared" si="33"/>
        <v>5</v>
      </c>
      <c r="O86" s="16">
        <f t="shared" si="34"/>
        <v>8133</v>
      </c>
      <c r="P86" s="13"/>
      <c r="Q86" s="13">
        <f t="shared" si="35"/>
        <v>27673402</v>
      </c>
      <c r="R86" s="13">
        <f t="shared" si="36"/>
        <v>27804334</v>
      </c>
      <c r="S86" s="13">
        <f t="shared" si="37"/>
        <v>130932</v>
      </c>
      <c r="T86" s="13">
        <f t="shared" si="38"/>
        <v>27690425</v>
      </c>
      <c r="U86" s="13">
        <f t="shared" si="39"/>
        <v>113909</v>
      </c>
      <c r="V86" s="11"/>
      <c r="W86" s="11"/>
      <c r="X86" s="11">
        <f t="shared" si="40"/>
        <v>17024</v>
      </c>
      <c r="Y86" s="11">
        <f t="shared" si="41"/>
        <v>396</v>
      </c>
      <c r="Z86" s="11">
        <f t="shared" si="42"/>
        <v>2083</v>
      </c>
      <c r="AA86" s="112">
        <f t="shared" si="43"/>
        <v>395</v>
      </c>
      <c r="AB86" s="11">
        <f t="shared" si="44"/>
        <v>19503</v>
      </c>
      <c r="AC86" s="11">
        <f t="shared" si="45"/>
        <v>0</v>
      </c>
      <c r="AD86" s="11">
        <f t="shared" si="24"/>
        <v>113909</v>
      </c>
      <c r="AF86">
        <f t="shared" si="25"/>
        <v>130932</v>
      </c>
      <c r="AH86">
        <f t="shared" si="46"/>
        <v>17023</v>
      </c>
      <c r="AK86">
        <f t="shared" si="26"/>
        <v>1576</v>
      </c>
      <c r="AP86">
        <v>1576</v>
      </c>
      <c r="AQ86" t="s">
        <v>74</v>
      </c>
      <c r="AR86">
        <v>1576</v>
      </c>
      <c r="AS86" s="73">
        <v>7988</v>
      </c>
      <c r="AT86" s="110">
        <v>3404.7</v>
      </c>
      <c r="AU86" s="73">
        <v>7988</v>
      </c>
      <c r="AV86">
        <v>417</v>
      </c>
      <c r="AW86" s="73">
        <v>81690</v>
      </c>
      <c r="AX86" s="73">
        <v>129747</v>
      </c>
      <c r="AY86" s="73">
        <v>27196744</v>
      </c>
      <c r="BA86">
        <v>1576</v>
      </c>
      <c r="BB86">
        <v>416.65</v>
      </c>
      <c r="BC86">
        <v>79.230999999999995</v>
      </c>
      <c r="BD86" s="110">
        <v>3900.5810000000001</v>
      </c>
      <c r="BE86">
        <v>79</v>
      </c>
      <c r="BF86">
        <v>1576</v>
      </c>
      <c r="BG86" s="73">
        <v>27529044</v>
      </c>
      <c r="BH86">
        <v>1576</v>
      </c>
      <c r="BI86" s="73">
        <v>27741496</v>
      </c>
      <c r="BJ86">
        <v>79</v>
      </c>
      <c r="BK86">
        <v>1576</v>
      </c>
      <c r="BL86" t="s">
        <v>74</v>
      </c>
      <c r="BM86">
        <v>1576</v>
      </c>
      <c r="BN86" s="110">
        <v>3404.7</v>
      </c>
      <c r="BO86">
        <v>416.65</v>
      </c>
      <c r="BP86">
        <v>79.230999999999995</v>
      </c>
      <c r="BQ86" s="110">
        <v>3900.5810000000001</v>
      </c>
      <c r="BR86">
        <v>79</v>
      </c>
      <c r="BT86">
        <v>1576</v>
      </c>
      <c r="BU86" t="s">
        <v>74</v>
      </c>
      <c r="BV86">
        <v>1576</v>
      </c>
      <c r="BW86" s="73">
        <v>7988</v>
      </c>
      <c r="BX86" s="73">
        <v>27529044</v>
      </c>
      <c r="BZ86" t="s">
        <v>76</v>
      </c>
    </row>
    <row r="87" spans="1:78" x14ac:dyDescent="0.2">
      <c r="A87" s="29">
        <v>80</v>
      </c>
      <c r="B87">
        <v>1602</v>
      </c>
      <c r="C87" t="s">
        <v>75</v>
      </c>
      <c r="D87">
        <v>1602</v>
      </c>
      <c r="E87" s="73">
        <v>7988</v>
      </c>
      <c r="F87">
        <f t="shared" si="27"/>
        <v>419.6</v>
      </c>
      <c r="G87" s="73">
        <f t="shared" si="28"/>
        <v>7988</v>
      </c>
      <c r="H87">
        <f t="shared" si="29"/>
        <v>35.79</v>
      </c>
      <c r="I87">
        <f t="shared" si="29"/>
        <v>18.027000000000001</v>
      </c>
      <c r="J87">
        <f t="shared" si="29"/>
        <v>473.41699999999997</v>
      </c>
      <c r="K87" s="73">
        <f t="shared" si="30"/>
        <v>3354161</v>
      </c>
      <c r="L87">
        <f t="shared" si="31"/>
        <v>18</v>
      </c>
      <c r="M87" s="13">
        <f t="shared" si="32"/>
        <v>8128</v>
      </c>
      <c r="N87" s="13">
        <f t="shared" si="33"/>
        <v>5</v>
      </c>
      <c r="O87" s="16">
        <f t="shared" si="34"/>
        <v>8133</v>
      </c>
      <c r="P87" s="13"/>
      <c r="Q87" s="13">
        <f t="shared" si="35"/>
        <v>3410509</v>
      </c>
      <c r="R87" s="13">
        <f t="shared" si="36"/>
        <v>3387703</v>
      </c>
      <c r="S87" s="13">
        <f t="shared" si="37"/>
        <v>0</v>
      </c>
      <c r="T87" s="13">
        <f t="shared" si="38"/>
        <v>3412607</v>
      </c>
      <c r="U87" s="13">
        <f t="shared" si="39"/>
        <v>0</v>
      </c>
      <c r="V87" s="11"/>
      <c r="W87" s="11"/>
      <c r="X87" s="11">
        <f t="shared" si="40"/>
        <v>2098</v>
      </c>
      <c r="Y87" s="11">
        <f t="shared" si="41"/>
        <v>90</v>
      </c>
      <c r="Z87" s="11">
        <f t="shared" si="42"/>
        <v>179</v>
      </c>
      <c r="AA87" s="112">
        <f t="shared" si="43"/>
        <v>90</v>
      </c>
      <c r="AB87" s="11">
        <f t="shared" si="44"/>
        <v>2367</v>
      </c>
      <c r="AC87" s="11">
        <f t="shared" si="45"/>
        <v>0</v>
      </c>
      <c r="AD87" s="11">
        <f t="shared" si="24"/>
        <v>0</v>
      </c>
      <c r="AF87">
        <f t="shared" si="25"/>
        <v>0</v>
      </c>
      <c r="AH87">
        <f t="shared" si="46"/>
        <v>0</v>
      </c>
      <c r="AK87">
        <f t="shared" si="26"/>
        <v>1602</v>
      </c>
      <c r="AP87">
        <v>1602</v>
      </c>
      <c r="AQ87" t="s">
        <v>75</v>
      </c>
      <c r="AR87">
        <v>1602</v>
      </c>
      <c r="AS87" s="73">
        <v>7988</v>
      </c>
      <c r="AT87">
        <v>419.6</v>
      </c>
      <c r="AU87" s="73">
        <v>7988</v>
      </c>
      <c r="AV87">
        <v>36</v>
      </c>
      <c r="AW87" s="73">
        <v>11511</v>
      </c>
      <c r="AX87" s="73">
        <v>20156</v>
      </c>
      <c r="AY87" s="73">
        <v>3351765</v>
      </c>
      <c r="BA87">
        <v>1602</v>
      </c>
      <c r="BB87">
        <v>35.79</v>
      </c>
      <c r="BC87">
        <v>18.027000000000001</v>
      </c>
      <c r="BD87">
        <v>473.41699999999997</v>
      </c>
      <c r="BE87">
        <v>18</v>
      </c>
      <c r="BF87">
        <v>1602</v>
      </c>
      <c r="BG87" s="73">
        <v>3354161</v>
      </c>
      <c r="BH87">
        <v>1602</v>
      </c>
      <c r="BI87" s="73">
        <v>3418901</v>
      </c>
      <c r="BJ87">
        <v>18</v>
      </c>
      <c r="BK87">
        <v>1602</v>
      </c>
      <c r="BL87" t="s">
        <v>75</v>
      </c>
      <c r="BM87">
        <v>1602</v>
      </c>
      <c r="BN87">
        <v>419.6</v>
      </c>
      <c r="BO87">
        <v>35.79</v>
      </c>
      <c r="BP87">
        <v>18.027000000000001</v>
      </c>
      <c r="BQ87">
        <v>473.41699999999997</v>
      </c>
      <c r="BR87">
        <v>18</v>
      </c>
      <c r="BT87">
        <v>1602</v>
      </c>
      <c r="BU87" t="s">
        <v>75</v>
      </c>
      <c r="BV87">
        <v>1602</v>
      </c>
      <c r="BW87" s="73">
        <v>7988</v>
      </c>
      <c r="BX87" s="73">
        <v>3354161</v>
      </c>
      <c r="BZ87" t="s">
        <v>77</v>
      </c>
    </row>
    <row r="88" spans="1:78" x14ac:dyDescent="0.2">
      <c r="A88" s="29">
        <v>81</v>
      </c>
      <c r="B88">
        <v>1611</v>
      </c>
      <c r="C88" t="s">
        <v>76</v>
      </c>
      <c r="D88">
        <v>1611</v>
      </c>
      <c r="E88" s="73">
        <v>7988</v>
      </c>
      <c r="F88">
        <f t="shared" si="27"/>
        <v>13370.5</v>
      </c>
      <c r="G88" s="73">
        <f t="shared" si="28"/>
        <v>7988</v>
      </c>
      <c r="H88">
        <f t="shared" si="29"/>
        <v>2671.98</v>
      </c>
      <c r="I88">
        <f t="shared" si="29"/>
        <v>224.44200000000001</v>
      </c>
      <c r="J88">
        <f t="shared" si="29"/>
        <v>16266.922</v>
      </c>
      <c r="K88" s="73">
        <f t="shared" si="30"/>
        <v>108371598</v>
      </c>
      <c r="L88">
        <f t="shared" si="31"/>
        <v>342</v>
      </c>
      <c r="M88" s="13">
        <f t="shared" si="32"/>
        <v>8128</v>
      </c>
      <c r="N88" s="13">
        <f t="shared" si="33"/>
        <v>5</v>
      </c>
      <c r="O88" s="16">
        <f t="shared" si="34"/>
        <v>8133</v>
      </c>
      <c r="P88" s="13"/>
      <c r="Q88" s="13">
        <f t="shared" si="35"/>
        <v>108675424</v>
      </c>
      <c r="R88" s="13">
        <f t="shared" si="36"/>
        <v>109455314</v>
      </c>
      <c r="S88" s="13">
        <f t="shared" si="37"/>
        <v>779890</v>
      </c>
      <c r="T88" s="13">
        <f t="shared" si="38"/>
        <v>108742277</v>
      </c>
      <c r="U88" s="13">
        <f t="shared" si="39"/>
        <v>713037</v>
      </c>
      <c r="V88" s="11"/>
      <c r="W88" s="11"/>
      <c r="X88" s="11">
        <f t="shared" si="40"/>
        <v>66853</v>
      </c>
      <c r="Y88" s="11">
        <f t="shared" si="41"/>
        <v>1122</v>
      </c>
      <c r="Z88" s="11">
        <f t="shared" si="42"/>
        <v>13360</v>
      </c>
      <c r="AA88" s="112">
        <f t="shared" si="43"/>
        <v>1710</v>
      </c>
      <c r="AB88" s="11">
        <f t="shared" si="44"/>
        <v>81335</v>
      </c>
      <c r="AC88" s="11">
        <f t="shared" si="45"/>
        <v>0</v>
      </c>
      <c r="AD88" s="11">
        <f t="shared" si="24"/>
        <v>713037</v>
      </c>
      <c r="AF88">
        <f t="shared" si="25"/>
        <v>779890</v>
      </c>
      <c r="AH88">
        <f t="shared" si="46"/>
        <v>66853</v>
      </c>
      <c r="AK88">
        <f t="shared" si="26"/>
        <v>1611</v>
      </c>
      <c r="AP88">
        <v>1611</v>
      </c>
      <c r="AQ88" t="s">
        <v>76</v>
      </c>
      <c r="AR88">
        <v>1611</v>
      </c>
      <c r="AS88" s="73">
        <v>7988</v>
      </c>
      <c r="AT88" s="110">
        <v>13370.5</v>
      </c>
      <c r="AU88" s="73">
        <v>7988</v>
      </c>
      <c r="AV88" s="73">
        <v>2672</v>
      </c>
      <c r="AW88" s="73">
        <v>535558</v>
      </c>
      <c r="AX88" s="73">
        <v>871903</v>
      </c>
      <c r="AY88" s="73">
        <v>106803554</v>
      </c>
      <c r="BA88">
        <v>1611</v>
      </c>
      <c r="BB88" s="110">
        <v>2671.98</v>
      </c>
      <c r="BC88">
        <v>224.44200000000001</v>
      </c>
      <c r="BD88" s="110">
        <v>16266.922</v>
      </c>
      <c r="BE88">
        <v>342</v>
      </c>
      <c r="BF88">
        <v>1611</v>
      </c>
      <c r="BG88" s="73">
        <v>108371598</v>
      </c>
      <c r="BH88">
        <v>1611</v>
      </c>
      <c r="BI88" s="73">
        <v>108942834</v>
      </c>
      <c r="BJ88">
        <v>342</v>
      </c>
      <c r="BK88">
        <v>1611</v>
      </c>
      <c r="BL88" t="s">
        <v>76</v>
      </c>
      <c r="BM88">
        <v>1611</v>
      </c>
      <c r="BN88" s="110">
        <v>13370.5</v>
      </c>
      <c r="BO88" s="110">
        <v>2671.98</v>
      </c>
      <c r="BP88">
        <v>224.44200000000001</v>
      </c>
      <c r="BQ88" s="110">
        <v>16266.922</v>
      </c>
      <c r="BR88">
        <v>342</v>
      </c>
      <c r="BT88">
        <v>1611</v>
      </c>
      <c r="BU88" t="s">
        <v>76</v>
      </c>
      <c r="BV88">
        <v>1611</v>
      </c>
      <c r="BW88" s="73">
        <v>7988</v>
      </c>
      <c r="BX88" s="73">
        <v>108371598</v>
      </c>
      <c r="BZ88" t="s">
        <v>334</v>
      </c>
    </row>
    <row r="89" spans="1:78" x14ac:dyDescent="0.2">
      <c r="A89" s="29">
        <v>82</v>
      </c>
      <c r="B89">
        <v>1619</v>
      </c>
      <c r="C89" t="s">
        <v>77</v>
      </c>
      <c r="D89">
        <v>1619</v>
      </c>
      <c r="E89" s="73">
        <v>7988</v>
      </c>
      <c r="F89">
        <f t="shared" si="27"/>
        <v>1030.7</v>
      </c>
      <c r="G89" s="73">
        <f t="shared" si="28"/>
        <v>7988</v>
      </c>
      <c r="H89">
        <f t="shared" si="29"/>
        <v>170.57</v>
      </c>
      <c r="I89">
        <f t="shared" si="29"/>
        <v>53.448999999999998</v>
      </c>
      <c r="J89">
        <f t="shared" si="29"/>
        <v>1254.7190000000001</v>
      </c>
      <c r="K89" s="73">
        <f t="shared" si="30"/>
        <v>8620650</v>
      </c>
      <c r="L89">
        <f t="shared" si="31"/>
        <v>33</v>
      </c>
      <c r="M89" s="13">
        <f t="shared" si="32"/>
        <v>8128</v>
      </c>
      <c r="N89" s="13">
        <f t="shared" si="33"/>
        <v>5</v>
      </c>
      <c r="O89" s="16">
        <f t="shared" si="34"/>
        <v>8133</v>
      </c>
      <c r="P89" s="13"/>
      <c r="Q89" s="13">
        <f t="shared" si="35"/>
        <v>8377530</v>
      </c>
      <c r="R89" s="13">
        <f t="shared" si="36"/>
        <v>8706857</v>
      </c>
      <c r="S89" s="13">
        <f t="shared" si="37"/>
        <v>329327</v>
      </c>
      <c r="T89" s="13">
        <f t="shared" si="38"/>
        <v>8382683</v>
      </c>
      <c r="U89" s="13">
        <f t="shared" si="39"/>
        <v>324174</v>
      </c>
      <c r="V89" s="11"/>
      <c r="W89" s="11"/>
      <c r="X89" s="11">
        <f t="shared" si="40"/>
        <v>5154</v>
      </c>
      <c r="Y89" s="11">
        <f t="shared" si="41"/>
        <v>267</v>
      </c>
      <c r="Z89" s="11">
        <f t="shared" si="42"/>
        <v>853</v>
      </c>
      <c r="AA89" s="112">
        <f t="shared" si="43"/>
        <v>165</v>
      </c>
      <c r="AB89" s="11">
        <f t="shared" si="44"/>
        <v>6274</v>
      </c>
      <c r="AC89" s="11">
        <f t="shared" si="45"/>
        <v>0</v>
      </c>
      <c r="AD89" s="11">
        <f t="shared" si="24"/>
        <v>324174</v>
      </c>
      <c r="AF89">
        <f t="shared" si="25"/>
        <v>329327</v>
      </c>
      <c r="AH89">
        <f t="shared" si="46"/>
        <v>5153</v>
      </c>
      <c r="AK89">
        <f t="shared" si="26"/>
        <v>1619</v>
      </c>
      <c r="AP89">
        <v>1619</v>
      </c>
      <c r="AQ89" t="s">
        <v>77</v>
      </c>
      <c r="AR89">
        <v>1619</v>
      </c>
      <c r="AS89" s="73">
        <v>7988</v>
      </c>
      <c r="AT89" s="110">
        <v>1030.7</v>
      </c>
      <c r="AU89" s="73">
        <v>7988</v>
      </c>
      <c r="AV89">
        <v>171</v>
      </c>
      <c r="AW89" s="73">
        <v>55893</v>
      </c>
      <c r="AX89" s="73">
        <v>91675</v>
      </c>
      <c r="AY89" s="73">
        <v>8233232</v>
      </c>
      <c r="BA89">
        <v>1619</v>
      </c>
      <c r="BB89">
        <v>170.57</v>
      </c>
      <c r="BC89">
        <v>53.448999999999998</v>
      </c>
      <c r="BD89" s="110">
        <v>1254.7190000000001</v>
      </c>
      <c r="BE89">
        <v>33</v>
      </c>
      <c r="BF89">
        <v>1619</v>
      </c>
      <c r="BG89" s="73">
        <v>8620650</v>
      </c>
      <c r="BH89">
        <v>1619</v>
      </c>
      <c r="BI89" s="73">
        <v>8398144</v>
      </c>
      <c r="BJ89">
        <v>33</v>
      </c>
      <c r="BK89">
        <v>1619</v>
      </c>
      <c r="BL89" t="s">
        <v>77</v>
      </c>
      <c r="BM89">
        <v>1619</v>
      </c>
      <c r="BN89" s="110">
        <v>1030.7</v>
      </c>
      <c r="BO89">
        <v>170.57</v>
      </c>
      <c r="BP89">
        <v>53.448999999999998</v>
      </c>
      <c r="BQ89" s="110">
        <v>1254.7190000000001</v>
      </c>
      <c r="BR89">
        <v>33</v>
      </c>
      <c r="BT89">
        <v>1619</v>
      </c>
      <c r="BU89" t="s">
        <v>77</v>
      </c>
      <c r="BV89">
        <v>1619</v>
      </c>
      <c r="BW89" s="73">
        <v>7988</v>
      </c>
      <c r="BX89" s="73">
        <v>8620650</v>
      </c>
      <c r="BZ89" t="s">
        <v>78</v>
      </c>
    </row>
    <row r="90" spans="1:78" x14ac:dyDescent="0.2">
      <c r="A90" s="29">
        <v>83</v>
      </c>
      <c r="B90">
        <v>1638</v>
      </c>
      <c r="C90" t="s">
        <v>334</v>
      </c>
      <c r="D90">
        <v>1638</v>
      </c>
      <c r="E90" s="73">
        <v>7988</v>
      </c>
      <c r="F90">
        <f t="shared" si="27"/>
        <v>1427.9</v>
      </c>
      <c r="G90" s="73">
        <f t="shared" si="28"/>
        <v>7988</v>
      </c>
      <c r="H90">
        <f t="shared" si="29"/>
        <v>177.69</v>
      </c>
      <c r="I90">
        <f t="shared" si="29"/>
        <v>31.588000000000001</v>
      </c>
      <c r="J90">
        <f t="shared" si="29"/>
        <v>1637.1780000000001</v>
      </c>
      <c r="K90" s="73">
        <f t="shared" si="30"/>
        <v>11585795</v>
      </c>
      <c r="L90">
        <f t="shared" si="31"/>
        <v>49</v>
      </c>
      <c r="M90" s="13">
        <f t="shared" si="32"/>
        <v>8128</v>
      </c>
      <c r="N90" s="13">
        <f t="shared" si="33"/>
        <v>5</v>
      </c>
      <c r="O90" s="16">
        <f t="shared" si="34"/>
        <v>8133</v>
      </c>
      <c r="P90" s="13"/>
      <c r="Q90" s="13">
        <f t="shared" si="35"/>
        <v>11605971</v>
      </c>
      <c r="R90" s="13">
        <f t="shared" si="36"/>
        <v>11701653</v>
      </c>
      <c r="S90" s="13">
        <f t="shared" si="37"/>
        <v>95682</v>
      </c>
      <c r="T90" s="13">
        <f t="shared" si="38"/>
        <v>11613111</v>
      </c>
      <c r="U90" s="13">
        <f t="shared" si="39"/>
        <v>88542</v>
      </c>
      <c r="V90" s="11"/>
      <c r="W90" s="11"/>
      <c r="X90" s="11">
        <f t="shared" si="40"/>
        <v>7140</v>
      </c>
      <c r="Y90" s="11">
        <f t="shared" si="41"/>
        <v>158</v>
      </c>
      <c r="Z90" s="11">
        <f t="shared" si="42"/>
        <v>888</v>
      </c>
      <c r="AA90" s="112">
        <f t="shared" si="43"/>
        <v>245</v>
      </c>
      <c r="AB90" s="11">
        <f t="shared" si="44"/>
        <v>8186</v>
      </c>
      <c r="AC90" s="11">
        <f t="shared" si="45"/>
        <v>0</v>
      </c>
      <c r="AD90" s="11">
        <f t="shared" si="24"/>
        <v>88542</v>
      </c>
      <c r="AF90">
        <f t="shared" si="25"/>
        <v>95682</v>
      </c>
      <c r="AH90">
        <f t="shared" si="46"/>
        <v>7140</v>
      </c>
      <c r="AK90">
        <f t="shared" si="26"/>
        <v>1638</v>
      </c>
      <c r="AP90">
        <v>1638</v>
      </c>
      <c r="AQ90" t="s">
        <v>334</v>
      </c>
      <c r="AR90">
        <v>1638</v>
      </c>
      <c r="AS90" s="73">
        <v>7988</v>
      </c>
      <c r="AT90" s="110">
        <v>1427.9</v>
      </c>
      <c r="AU90" s="73">
        <v>7988</v>
      </c>
      <c r="AV90">
        <v>178</v>
      </c>
      <c r="AW90" s="73">
        <v>99759</v>
      </c>
      <c r="AX90" s="73">
        <v>146211</v>
      </c>
      <c r="AY90" s="73">
        <v>11406065</v>
      </c>
      <c r="BA90">
        <v>1638</v>
      </c>
      <c r="BB90">
        <v>177.69</v>
      </c>
      <c r="BC90">
        <v>31.588000000000001</v>
      </c>
      <c r="BD90" s="110">
        <v>1637.1780000000001</v>
      </c>
      <c r="BE90">
        <v>49</v>
      </c>
      <c r="BF90">
        <v>1638</v>
      </c>
      <c r="BG90" s="73">
        <v>11585795</v>
      </c>
      <c r="BH90">
        <v>1638</v>
      </c>
      <c r="BI90" s="73">
        <v>11634529</v>
      </c>
      <c r="BJ90">
        <v>49</v>
      </c>
      <c r="BK90">
        <v>1638</v>
      </c>
      <c r="BL90" t="s">
        <v>334</v>
      </c>
      <c r="BM90">
        <v>1638</v>
      </c>
      <c r="BN90" s="110">
        <v>1427.9</v>
      </c>
      <c r="BO90">
        <v>177.69</v>
      </c>
      <c r="BP90">
        <v>31.588000000000001</v>
      </c>
      <c r="BQ90" s="110">
        <v>1637.1780000000001</v>
      </c>
      <c r="BR90">
        <v>49</v>
      </c>
      <c r="BT90">
        <v>1638</v>
      </c>
      <c r="BU90" t="s">
        <v>334</v>
      </c>
      <c r="BV90">
        <v>1638</v>
      </c>
      <c r="BW90" s="73">
        <v>7988</v>
      </c>
      <c r="BX90" s="73">
        <v>11585795</v>
      </c>
      <c r="BZ90" t="s">
        <v>79</v>
      </c>
    </row>
    <row r="91" spans="1:78" x14ac:dyDescent="0.2">
      <c r="A91" s="29">
        <v>84</v>
      </c>
      <c r="B91">
        <v>1675</v>
      </c>
      <c r="C91" t="s">
        <v>78</v>
      </c>
      <c r="D91">
        <v>1675</v>
      </c>
      <c r="E91" s="73">
        <v>7988</v>
      </c>
      <c r="F91">
        <f t="shared" si="27"/>
        <v>172</v>
      </c>
      <c r="G91" s="73">
        <f t="shared" si="28"/>
        <v>8123</v>
      </c>
      <c r="H91">
        <f t="shared" si="29"/>
        <v>32.89</v>
      </c>
      <c r="I91">
        <f t="shared" si="29"/>
        <v>29.425000000000001</v>
      </c>
      <c r="J91">
        <f t="shared" si="29"/>
        <v>234.315</v>
      </c>
      <c r="K91" s="73">
        <f t="shared" si="30"/>
        <v>1397156</v>
      </c>
      <c r="L91">
        <f t="shared" si="31"/>
        <v>9.5</v>
      </c>
      <c r="M91" s="13">
        <f t="shared" si="32"/>
        <v>8263</v>
      </c>
      <c r="N91" s="13">
        <f t="shared" si="33"/>
        <v>0</v>
      </c>
      <c r="O91" s="16">
        <f t="shared" si="34"/>
        <v>8263</v>
      </c>
      <c r="P91" s="13"/>
      <c r="Q91" s="13">
        <f t="shared" si="35"/>
        <v>1421236</v>
      </c>
      <c r="R91" s="13">
        <f t="shared" si="36"/>
        <v>1411128</v>
      </c>
      <c r="S91" s="13">
        <f t="shared" si="37"/>
        <v>0</v>
      </c>
      <c r="T91" s="13">
        <f t="shared" si="38"/>
        <v>1421236</v>
      </c>
      <c r="U91" s="13">
        <f t="shared" si="39"/>
        <v>0</v>
      </c>
      <c r="V91" s="11"/>
      <c r="W91" s="11"/>
      <c r="X91" s="11">
        <f t="shared" si="40"/>
        <v>0</v>
      </c>
      <c r="Y91" s="11">
        <f t="shared" si="41"/>
        <v>0</v>
      </c>
      <c r="Z91" s="11">
        <f t="shared" si="42"/>
        <v>0</v>
      </c>
      <c r="AA91" s="112">
        <f t="shared" si="43"/>
        <v>48</v>
      </c>
      <c r="AB91" s="11">
        <f t="shared" si="44"/>
        <v>0</v>
      </c>
      <c r="AC91" s="11">
        <f t="shared" si="45"/>
        <v>1172</v>
      </c>
      <c r="AD91" s="11">
        <f t="shared" si="24"/>
        <v>0</v>
      </c>
      <c r="AF91">
        <f t="shared" si="25"/>
        <v>0</v>
      </c>
      <c r="AH91">
        <f t="shared" si="46"/>
        <v>0</v>
      </c>
      <c r="AK91">
        <f t="shared" si="26"/>
        <v>1675</v>
      </c>
      <c r="AP91">
        <v>1675</v>
      </c>
      <c r="AQ91" t="s">
        <v>78</v>
      </c>
      <c r="AR91">
        <v>1675</v>
      </c>
      <c r="AS91" s="73">
        <v>7988</v>
      </c>
      <c r="AT91">
        <v>172</v>
      </c>
      <c r="AU91" s="73">
        <v>8123</v>
      </c>
      <c r="AV91">
        <v>33</v>
      </c>
      <c r="AW91" s="73">
        <v>4716</v>
      </c>
      <c r="AX91" s="73">
        <v>6653</v>
      </c>
      <c r="AY91" s="73">
        <v>1397156</v>
      </c>
      <c r="BA91">
        <v>1675</v>
      </c>
      <c r="BB91">
        <v>32.89</v>
      </c>
      <c r="BC91">
        <v>29.425000000000001</v>
      </c>
      <c r="BD91">
        <v>234.315</v>
      </c>
      <c r="BE91">
        <v>9.5</v>
      </c>
      <c r="BF91">
        <v>1675</v>
      </c>
      <c r="BG91" s="73">
        <v>1397156</v>
      </c>
      <c r="BH91">
        <v>1675</v>
      </c>
      <c r="BI91" s="73">
        <v>1424676</v>
      </c>
      <c r="BJ91">
        <v>9.5</v>
      </c>
      <c r="BK91">
        <v>1675</v>
      </c>
      <c r="BL91" t="s">
        <v>78</v>
      </c>
      <c r="BM91">
        <v>1675</v>
      </c>
      <c r="BN91">
        <v>172</v>
      </c>
      <c r="BO91">
        <v>32.89</v>
      </c>
      <c r="BP91">
        <v>29.425000000000001</v>
      </c>
      <c r="BQ91">
        <v>234.315</v>
      </c>
      <c r="BR91">
        <v>9.5</v>
      </c>
      <c r="BT91">
        <v>1675</v>
      </c>
      <c r="BU91" t="s">
        <v>78</v>
      </c>
      <c r="BV91">
        <v>1675</v>
      </c>
      <c r="BW91" s="73">
        <v>8123</v>
      </c>
      <c r="BX91" s="73">
        <v>1397156</v>
      </c>
      <c r="BZ91" t="s">
        <v>80</v>
      </c>
    </row>
    <row r="92" spans="1:78" x14ac:dyDescent="0.2">
      <c r="A92" s="29">
        <v>85</v>
      </c>
      <c r="B92">
        <v>1701</v>
      </c>
      <c r="C92" t="s">
        <v>79</v>
      </c>
      <c r="D92">
        <v>1701</v>
      </c>
      <c r="E92" s="73">
        <v>7988</v>
      </c>
      <c r="F92">
        <f t="shared" si="27"/>
        <v>1946.4</v>
      </c>
      <c r="G92" s="73">
        <f t="shared" si="28"/>
        <v>7988</v>
      </c>
      <c r="H92">
        <f t="shared" si="29"/>
        <v>311.29000000000002</v>
      </c>
      <c r="I92">
        <f t="shared" si="29"/>
        <v>171.762</v>
      </c>
      <c r="J92">
        <f t="shared" si="29"/>
        <v>2429.4520000000002</v>
      </c>
      <c r="K92" s="73">
        <f t="shared" si="30"/>
        <v>15792276</v>
      </c>
      <c r="L92">
        <f t="shared" si="31"/>
        <v>48.5</v>
      </c>
      <c r="M92" s="13">
        <f t="shared" si="32"/>
        <v>8128</v>
      </c>
      <c r="N92" s="13">
        <f t="shared" si="33"/>
        <v>5</v>
      </c>
      <c r="O92" s="16">
        <f t="shared" si="34"/>
        <v>8133</v>
      </c>
      <c r="P92" s="13"/>
      <c r="Q92" s="13">
        <f t="shared" si="35"/>
        <v>15820339</v>
      </c>
      <c r="R92" s="13">
        <f t="shared" si="36"/>
        <v>15950199</v>
      </c>
      <c r="S92" s="13">
        <f t="shared" si="37"/>
        <v>129860</v>
      </c>
      <c r="T92" s="13">
        <f t="shared" si="38"/>
        <v>15830071</v>
      </c>
      <c r="U92" s="13">
        <f t="shared" si="39"/>
        <v>120128</v>
      </c>
      <c r="V92" s="11"/>
      <c r="W92" s="11"/>
      <c r="X92" s="11">
        <f t="shared" si="40"/>
        <v>9732</v>
      </c>
      <c r="Y92" s="11">
        <f t="shared" si="41"/>
        <v>859</v>
      </c>
      <c r="Z92" s="11">
        <f t="shared" si="42"/>
        <v>1556</v>
      </c>
      <c r="AA92" s="112">
        <f t="shared" si="43"/>
        <v>243</v>
      </c>
      <c r="AB92" s="11">
        <f t="shared" si="44"/>
        <v>12147</v>
      </c>
      <c r="AC92" s="11">
        <f t="shared" si="45"/>
        <v>0</v>
      </c>
      <c r="AD92" s="11">
        <f t="shared" si="24"/>
        <v>120128</v>
      </c>
      <c r="AF92">
        <f t="shared" si="25"/>
        <v>129860</v>
      </c>
      <c r="AH92">
        <f t="shared" si="46"/>
        <v>9732</v>
      </c>
      <c r="AK92">
        <f t="shared" si="26"/>
        <v>1701</v>
      </c>
      <c r="AP92">
        <v>1701</v>
      </c>
      <c r="AQ92" t="s">
        <v>79</v>
      </c>
      <c r="AR92">
        <v>1701</v>
      </c>
      <c r="AS92" s="73">
        <v>7988</v>
      </c>
      <c r="AT92" s="110">
        <v>1946.4</v>
      </c>
      <c r="AU92" s="73">
        <v>7988</v>
      </c>
      <c r="AV92">
        <v>311</v>
      </c>
      <c r="AW92" s="73">
        <v>80499</v>
      </c>
      <c r="AX92" s="73">
        <v>128196</v>
      </c>
      <c r="AY92" s="73">
        <v>15547843</v>
      </c>
      <c r="BA92">
        <v>1701</v>
      </c>
      <c r="BB92">
        <v>311.29000000000002</v>
      </c>
      <c r="BC92">
        <v>171.762</v>
      </c>
      <c r="BD92" s="110">
        <v>2429.4520000000002</v>
      </c>
      <c r="BE92">
        <v>48.5</v>
      </c>
      <c r="BF92">
        <v>1701</v>
      </c>
      <c r="BG92" s="73">
        <v>15792276</v>
      </c>
      <c r="BH92">
        <v>1701</v>
      </c>
      <c r="BI92" s="73">
        <v>15859267</v>
      </c>
      <c r="BJ92">
        <v>48.5</v>
      </c>
      <c r="BK92">
        <v>1701</v>
      </c>
      <c r="BL92" t="s">
        <v>79</v>
      </c>
      <c r="BM92">
        <v>1701</v>
      </c>
      <c r="BN92" s="110">
        <v>1946.4</v>
      </c>
      <c r="BO92">
        <v>311.29000000000002</v>
      </c>
      <c r="BP92">
        <v>171.762</v>
      </c>
      <c r="BQ92" s="110">
        <v>2429.4520000000002</v>
      </c>
      <c r="BR92">
        <v>48.5</v>
      </c>
      <c r="BT92">
        <v>1701</v>
      </c>
      <c r="BU92" t="s">
        <v>79</v>
      </c>
      <c r="BV92">
        <v>1701</v>
      </c>
      <c r="BW92" s="73">
        <v>7988</v>
      </c>
      <c r="BX92" s="73">
        <v>15792276</v>
      </c>
      <c r="BZ92" t="s">
        <v>335</v>
      </c>
    </row>
    <row r="93" spans="1:78" x14ac:dyDescent="0.2">
      <c r="A93" s="29">
        <v>86</v>
      </c>
      <c r="B93">
        <v>1719</v>
      </c>
      <c r="C93" t="s">
        <v>80</v>
      </c>
      <c r="D93">
        <v>1719</v>
      </c>
      <c r="E93" s="73">
        <v>7988</v>
      </c>
      <c r="F93">
        <f t="shared" si="27"/>
        <v>866.6</v>
      </c>
      <c r="G93" s="73">
        <f t="shared" si="28"/>
        <v>7988</v>
      </c>
      <c r="H93">
        <f t="shared" si="29"/>
        <v>70.5</v>
      </c>
      <c r="I93">
        <f t="shared" si="29"/>
        <v>17.702999999999999</v>
      </c>
      <c r="J93">
        <f t="shared" si="29"/>
        <v>954.803</v>
      </c>
      <c r="K93" s="73">
        <f t="shared" si="30"/>
        <v>6967134</v>
      </c>
      <c r="L93">
        <f t="shared" si="31"/>
        <v>24.5</v>
      </c>
      <c r="M93" s="13">
        <f t="shared" si="32"/>
        <v>8128</v>
      </c>
      <c r="N93" s="13">
        <f t="shared" si="33"/>
        <v>5</v>
      </c>
      <c r="O93" s="16">
        <f t="shared" si="34"/>
        <v>8133</v>
      </c>
      <c r="P93" s="13"/>
      <c r="Q93" s="13">
        <f t="shared" si="35"/>
        <v>7043725</v>
      </c>
      <c r="R93" s="13">
        <f t="shared" si="36"/>
        <v>7036805</v>
      </c>
      <c r="S93" s="13">
        <f t="shared" si="37"/>
        <v>0</v>
      </c>
      <c r="T93" s="13">
        <f t="shared" si="38"/>
        <v>7048058</v>
      </c>
      <c r="U93" s="13">
        <f t="shared" si="39"/>
        <v>0</v>
      </c>
      <c r="V93" s="11"/>
      <c r="W93" s="11"/>
      <c r="X93" s="11">
        <f t="shared" si="40"/>
        <v>4333</v>
      </c>
      <c r="Y93" s="11">
        <f t="shared" si="41"/>
        <v>89</v>
      </c>
      <c r="Z93" s="11">
        <f t="shared" si="42"/>
        <v>353</v>
      </c>
      <c r="AA93" s="112">
        <f t="shared" si="43"/>
        <v>123</v>
      </c>
      <c r="AB93" s="11">
        <f t="shared" si="44"/>
        <v>4775</v>
      </c>
      <c r="AC93" s="11">
        <f t="shared" si="45"/>
        <v>0</v>
      </c>
      <c r="AD93" s="11">
        <f t="shared" si="24"/>
        <v>0</v>
      </c>
      <c r="AF93">
        <f t="shared" si="25"/>
        <v>0</v>
      </c>
      <c r="AH93">
        <f t="shared" si="46"/>
        <v>0</v>
      </c>
      <c r="AK93">
        <f t="shared" si="26"/>
        <v>1719</v>
      </c>
      <c r="AP93">
        <v>1719</v>
      </c>
      <c r="AQ93" t="s">
        <v>80</v>
      </c>
      <c r="AR93">
        <v>1719</v>
      </c>
      <c r="AS93" s="73">
        <v>7988</v>
      </c>
      <c r="AT93">
        <v>866.6</v>
      </c>
      <c r="AU93" s="73">
        <v>7988</v>
      </c>
      <c r="AV93">
        <v>71</v>
      </c>
      <c r="AW93" s="73">
        <v>20047</v>
      </c>
      <c r="AX93" s="73">
        <v>30173</v>
      </c>
      <c r="AY93" s="73">
        <v>6922401</v>
      </c>
      <c r="BA93">
        <v>1719</v>
      </c>
      <c r="BB93">
        <v>70.5</v>
      </c>
      <c r="BC93">
        <v>17.702999999999999</v>
      </c>
      <c r="BD93">
        <v>954.803</v>
      </c>
      <c r="BE93">
        <v>24.5</v>
      </c>
      <c r="BF93">
        <v>1719</v>
      </c>
      <c r="BG93" s="73">
        <v>6967134</v>
      </c>
      <c r="BH93">
        <v>1719</v>
      </c>
      <c r="BI93" s="73">
        <v>7061057</v>
      </c>
      <c r="BJ93">
        <v>24.5</v>
      </c>
      <c r="BK93">
        <v>1719</v>
      </c>
      <c r="BL93" t="s">
        <v>80</v>
      </c>
      <c r="BM93">
        <v>1719</v>
      </c>
      <c r="BN93">
        <v>866.6</v>
      </c>
      <c r="BO93">
        <v>70.5</v>
      </c>
      <c r="BP93">
        <v>17.702999999999999</v>
      </c>
      <c r="BQ93">
        <v>954.803</v>
      </c>
      <c r="BR93">
        <v>24.5</v>
      </c>
      <c r="BT93">
        <v>1719</v>
      </c>
      <c r="BU93" t="s">
        <v>80</v>
      </c>
      <c r="BV93">
        <v>1719</v>
      </c>
      <c r="BW93" s="73">
        <v>7988</v>
      </c>
      <c r="BX93" s="73">
        <v>6967134</v>
      </c>
      <c r="BZ93" t="s">
        <v>81</v>
      </c>
    </row>
    <row r="94" spans="1:78" x14ac:dyDescent="0.2">
      <c r="A94" s="29">
        <v>87</v>
      </c>
      <c r="B94">
        <v>1737</v>
      </c>
      <c r="C94" t="s">
        <v>335</v>
      </c>
      <c r="D94">
        <v>1737</v>
      </c>
      <c r="E94" s="73">
        <v>7988</v>
      </c>
      <c r="F94">
        <f t="shared" si="27"/>
        <v>30159.7</v>
      </c>
      <c r="G94" s="73">
        <f t="shared" si="28"/>
        <v>8016</v>
      </c>
      <c r="H94">
        <f t="shared" si="29"/>
        <v>5606.1</v>
      </c>
      <c r="I94">
        <f t="shared" si="29"/>
        <v>1794.9390000000001</v>
      </c>
      <c r="J94">
        <f t="shared" si="29"/>
        <v>37560.739000000001</v>
      </c>
      <c r="K94" s="73">
        <f t="shared" si="30"/>
        <v>247183781</v>
      </c>
      <c r="L94">
        <f t="shared" si="31"/>
        <v>641</v>
      </c>
      <c r="M94" s="13">
        <f t="shared" si="32"/>
        <v>8156</v>
      </c>
      <c r="N94" s="13">
        <f t="shared" si="33"/>
        <v>0</v>
      </c>
      <c r="O94" s="16">
        <f t="shared" si="34"/>
        <v>8156</v>
      </c>
      <c r="P94" s="13"/>
      <c r="Q94" s="13">
        <f t="shared" si="35"/>
        <v>245982513</v>
      </c>
      <c r="R94" s="13">
        <f t="shared" si="36"/>
        <v>249655619</v>
      </c>
      <c r="S94" s="13">
        <f t="shared" si="37"/>
        <v>3673106</v>
      </c>
      <c r="T94" s="13">
        <f t="shared" si="38"/>
        <v>245982513</v>
      </c>
      <c r="U94" s="13">
        <f t="shared" si="39"/>
        <v>3673106</v>
      </c>
      <c r="V94" s="11"/>
      <c r="W94" s="11"/>
      <c r="X94" s="11">
        <f t="shared" si="40"/>
        <v>0</v>
      </c>
      <c r="Y94" s="11">
        <f t="shared" si="41"/>
        <v>0</v>
      </c>
      <c r="Z94" s="11">
        <f t="shared" si="42"/>
        <v>0</v>
      </c>
      <c r="AA94" s="112">
        <f t="shared" si="43"/>
        <v>3205</v>
      </c>
      <c r="AB94" s="11">
        <f t="shared" si="44"/>
        <v>0</v>
      </c>
      <c r="AC94" s="11">
        <f t="shared" si="45"/>
        <v>187804</v>
      </c>
      <c r="AD94" s="11">
        <f t="shared" si="24"/>
        <v>3673106</v>
      </c>
      <c r="AF94">
        <f t="shared" si="25"/>
        <v>3673106</v>
      </c>
      <c r="AH94">
        <f t="shared" si="46"/>
        <v>0</v>
      </c>
      <c r="AK94">
        <f t="shared" si="26"/>
        <v>1737</v>
      </c>
      <c r="AP94">
        <v>1737</v>
      </c>
      <c r="AQ94" t="s">
        <v>335</v>
      </c>
      <c r="AR94">
        <v>1737</v>
      </c>
      <c r="AS94" s="73">
        <v>7988</v>
      </c>
      <c r="AT94" s="110">
        <v>30159.7</v>
      </c>
      <c r="AU94" s="73">
        <v>8016</v>
      </c>
      <c r="AV94" s="73">
        <v>5606</v>
      </c>
      <c r="AW94" s="73">
        <v>811649</v>
      </c>
      <c r="AX94" s="73">
        <v>1370991</v>
      </c>
      <c r="AY94" s="73">
        <v>241760155</v>
      </c>
      <c r="BA94">
        <v>1737</v>
      </c>
      <c r="BB94" s="110">
        <v>5606.1</v>
      </c>
      <c r="BC94" s="110">
        <v>1794.9390000000001</v>
      </c>
      <c r="BD94" s="110">
        <v>37560.739000000001</v>
      </c>
      <c r="BE94">
        <v>641</v>
      </c>
      <c r="BF94">
        <v>1737</v>
      </c>
      <c r="BG94" s="73">
        <v>247183781</v>
      </c>
      <c r="BH94">
        <v>1737</v>
      </c>
      <c r="BI94" s="73">
        <v>246585707</v>
      </c>
      <c r="BJ94">
        <v>641</v>
      </c>
      <c r="BK94">
        <v>1737</v>
      </c>
      <c r="BL94" t="s">
        <v>335</v>
      </c>
      <c r="BM94">
        <v>1737</v>
      </c>
      <c r="BN94" s="110">
        <v>30159.7</v>
      </c>
      <c r="BO94" s="110">
        <v>5606.1</v>
      </c>
      <c r="BP94" s="110">
        <v>1794.9390000000001</v>
      </c>
      <c r="BQ94" s="110">
        <v>37560.739000000001</v>
      </c>
      <c r="BR94">
        <v>641</v>
      </c>
      <c r="BT94">
        <v>1737</v>
      </c>
      <c r="BU94" t="s">
        <v>335</v>
      </c>
      <c r="BV94">
        <v>1737</v>
      </c>
      <c r="BW94" s="73">
        <v>8016</v>
      </c>
      <c r="BX94" s="73">
        <v>247183781</v>
      </c>
      <c r="BZ94" t="s">
        <v>82</v>
      </c>
    </row>
    <row r="95" spans="1:78" x14ac:dyDescent="0.2">
      <c r="A95" s="29">
        <v>88</v>
      </c>
      <c r="B95">
        <v>1782</v>
      </c>
      <c r="C95" t="s">
        <v>81</v>
      </c>
      <c r="D95">
        <v>1782</v>
      </c>
      <c r="E95" s="73">
        <v>7988</v>
      </c>
      <c r="F95">
        <f t="shared" si="27"/>
        <v>97</v>
      </c>
      <c r="G95" s="73">
        <f t="shared" si="28"/>
        <v>7988</v>
      </c>
      <c r="H95">
        <f t="shared" si="29"/>
        <v>16.850000000000001</v>
      </c>
      <c r="I95">
        <f t="shared" si="29"/>
        <v>25.869</v>
      </c>
      <c r="J95">
        <f t="shared" si="29"/>
        <v>139.71899999999999</v>
      </c>
      <c r="K95" s="73">
        <f t="shared" si="30"/>
        <v>718920</v>
      </c>
      <c r="L95">
        <f t="shared" si="31"/>
        <v>3.5</v>
      </c>
      <c r="M95" s="13">
        <f t="shared" si="32"/>
        <v>8128</v>
      </c>
      <c r="N95" s="13">
        <f t="shared" si="33"/>
        <v>5</v>
      </c>
      <c r="O95" s="16">
        <f t="shared" si="34"/>
        <v>8133</v>
      </c>
      <c r="P95" s="13"/>
      <c r="Q95" s="13">
        <f t="shared" si="35"/>
        <v>788416</v>
      </c>
      <c r="R95" s="13">
        <f t="shared" si="36"/>
        <v>726109</v>
      </c>
      <c r="S95" s="13">
        <f t="shared" si="37"/>
        <v>0</v>
      </c>
      <c r="T95" s="13">
        <f t="shared" si="38"/>
        <v>788901</v>
      </c>
      <c r="U95" s="13">
        <f t="shared" si="39"/>
        <v>0</v>
      </c>
      <c r="V95" s="11"/>
      <c r="W95" s="11"/>
      <c r="X95" s="11">
        <f t="shared" si="40"/>
        <v>485</v>
      </c>
      <c r="Y95" s="11">
        <f t="shared" si="41"/>
        <v>129</v>
      </c>
      <c r="Z95" s="11">
        <f t="shared" si="42"/>
        <v>84</v>
      </c>
      <c r="AA95" s="112">
        <f t="shared" si="43"/>
        <v>18</v>
      </c>
      <c r="AB95" s="11">
        <f t="shared" si="44"/>
        <v>698</v>
      </c>
      <c r="AC95" s="11">
        <f t="shared" si="45"/>
        <v>0</v>
      </c>
      <c r="AD95" s="11">
        <f t="shared" si="24"/>
        <v>0</v>
      </c>
      <c r="AF95">
        <f t="shared" si="25"/>
        <v>0</v>
      </c>
      <c r="AH95">
        <f t="shared" si="46"/>
        <v>0</v>
      </c>
      <c r="AK95">
        <f t="shared" si="26"/>
        <v>1782</v>
      </c>
      <c r="AP95">
        <v>1782</v>
      </c>
      <c r="AQ95" t="s">
        <v>81</v>
      </c>
      <c r="AR95">
        <v>1782</v>
      </c>
      <c r="AS95" s="73">
        <v>7988</v>
      </c>
      <c r="AT95">
        <v>97</v>
      </c>
      <c r="AU95" s="73">
        <v>7988</v>
      </c>
      <c r="AV95">
        <v>17</v>
      </c>
      <c r="AW95" s="73">
        <v>4543</v>
      </c>
      <c r="AX95" s="73">
        <v>6709</v>
      </c>
      <c r="AY95" s="73">
        <v>774836</v>
      </c>
      <c r="BA95">
        <v>1782</v>
      </c>
      <c r="BB95">
        <v>16.850000000000001</v>
      </c>
      <c r="BC95">
        <v>25.869</v>
      </c>
      <c r="BD95">
        <v>139.71899999999999</v>
      </c>
      <c r="BE95">
        <v>3.5</v>
      </c>
      <c r="BF95">
        <v>1782</v>
      </c>
      <c r="BG95" s="73">
        <v>718920</v>
      </c>
      <c r="BH95">
        <v>1782</v>
      </c>
      <c r="BI95" s="73">
        <v>790356</v>
      </c>
      <c r="BJ95">
        <v>3.5</v>
      </c>
      <c r="BK95">
        <v>1782</v>
      </c>
      <c r="BL95" t="s">
        <v>81</v>
      </c>
      <c r="BM95">
        <v>1782</v>
      </c>
      <c r="BN95">
        <v>97</v>
      </c>
      <c r="BO95">
        <v>16.850000000000001</v>
      </c>
      <c r="BP95">
        <v>25.869</v>
      </c>
      <c r="BQ95">
        <v>139.71899999999999</v>
      </c>
      <c r="BR95">
        <v>3.5</v>
      </c>
      <c r="BT95">
        <v>1782</v>
      </c>
      <c r="BU95" t="s">
        <v>81</v>
      </c>
      <c r="BV95">
        <v>1782</v>
      </c>
      <c r="BW95" s="73">
        <v>7988</v>
      </c>
      <c r="BX95" s="73">
        <v>718920</v>
      </c>
      <c r="BZ95" t="s">
        <v>83</v>
      </c>
    </row>
    <row r="96" spans="1:78" x14ac:dyDescent="0.2">
      <c r="A96" s="29">
        <v>89</v>
      </c>
      <c r="B96">
        <v>1791</v>
      </c>
      <c r="C96" t="s">
        <v>82</v>
      </c>
      <c r="D96">
        <v>1791</v>
      </c>
      <c r="E96" s="73">
        <v>7988</v>
      </c>
      <c r="F96">
        <f t="shared" si="27"/>
        <v>832.1</v>
      </c>
      <c r="G96" s="73">
        <f t="shared" si="28"/>
        <v>7988</v>
      </c>
      <c r="H96">
        <f t="shared" si="29"/>
        <v>109.35</v>
      </c>
      <c r="I96">
        <f t="shared" si="29"/>
        <v>34.750999999999998</v>
      </c>
      <c r="J96">
        <f t="shared" si="29"/>
        <v>976.20100000000002</v>
      </c>
      <c r="K96" s="73">
        <f t="shared" si="30"/>
        <v>6802581</v>
      </c>
      <c r="L96">
        <f t="shared" si="31"/>
        <v>22.5</v>
      </c>
      <c r="M96" s="13">
        <f t="shared" si="32"/>
        <v>8128</v>
      </c>
      <c r="N96" s="13">
        <f t="shared" si="33"/>
        <v>5</v>
      </c>
      <c r="O96" s="16">
        <f t="shared" si="34"/>
        <v>8133</v>
      </c>
      <c r="P96" s="13"/>
      <c r="Q96" s="13">
        <f t="shared" si="35"/>
        <v>6763309</v>
      </c>
      <c r="R96" s="13">
        <f t="shared" si="36"/>
        <v>6870607</v>
      </c>
      <c r="S96" s="13">
        <f t="shared" si="37"/>
        <v>107298</v>
      </c>
      <c r="T96" s="13">
        <f t="shared" si="38"/>
        <v>6767469</v>
      </c>
      <c r="U96" s="13">
        <f t="shared" si="39"/>
        <v>103138</v>
      </c>
      <c r="V96" s="11"/>
      <c r="W96" s="11"/>
      <c r="X96" s="11">
        <f t="shared" si="40"/>
        <v>4161</v>
      </c>
      <c r="Y96" s="11">
        <f t="shared" si="41"/>
        <v>174</v>
      </c>
      <c r="Z96" s="11">
        <f t="shared" si="42"/>
        <v>547</v>
      </c>
      <c r="AA96" s="112">
        <f t="shared" si="43"/>
        <v>113</v>
      </c>
      <c r="AB96" s="11">
        <f t="shared" si="44"/>
        <v>4882</v>
      </c>
      <c r="AC96" s="11">
        <f t="shared" si="45"/>
        <v>0</v>
      </c>
      <c r="AD96" s="11">
        <f t="shared" si="24"/>
        <v>103138</v>
      </c>
      <c r="AF96">
        <f t="shared" si="25"/>
        <v>107298</v>
      </c>
      <c r="AH96">
        <f t="shared" si="46"/>
        <v>4160</v>
      </c>
      <c r="AK96">
        <f t="shared" si="26"/>
        <v>1791</v>
      </c>
      <c r="AP96">
        <v>1791</v>
      </c>
      <c r="AQ96" t="s">
        <v>82</v>
      </c>
      <c r="AR96">
        <v>1791</v>
      </c>
      <c r="AS96" s="73">
        <v>7988</v>
      </c>
      <c r="AT96">
        <v>832.1</v>
      </c>
      <c r="AU96" s="73">
        <v>7988</v>
      </c>
      <c r="AV96">
        <v>109</v>
      </c>
      <c r="AW96" s="73">
        <v>16172</v>
      </c>
      <c r="AX96" s="73">
        <v>24918</v>
      </c>
      <c r="AY96" s="73">
        <v>6646815</v>
      </c>
      <c r="BA96">
        <v>1791</v>
      </c>
      <c r="BB96">
        <v>109.35</v>
      </c>
      <c r="BC96">
        <v>34.750999999999998</v>
      </c>
      <c r="BD96">
        <v>976.20100000000002</v>
      </c>
      <c r="BE96">
        <v>22.5</v>
      </c>
      <c r="BF96">
        <v>1791</v>
      </c>
      <c r="BG96" s="73">
        <v>6802581</v>
      </c>
      <c r="BH96">
        <v>1791</v>
      </c>
      <c r="BI96" s="73">
        <v>6779951</v>
      </c>
      <c r="BJ96">
        <v>22.5</v>
      </c>
      <c r="BK96">
        <v>1791</v>
      </c>
      <c r="BL96" t="s">
        <v>82</v>
      </c>
      <c r="BM96">
        <v>1791</v>
      </c>
      <c r="BN96">
        <v>832.1</v>
      </c>
      <c r="BO96">
        <v>109.35</v>
      </c>
      <c r="BP96">
        <v>34.750999999999998</v>
      </c>
      <c r="BQ96">
        <v>976.20100000000002</v>
      </c>
      <c r="BR96">
        <v>22.5</v>
      </c>
      <c r="BT96">
        <v>1791</v>
      </c>
      <c r="BU96" t="s">
        <v>82</v>
      </c>
      <c r="BV96">
        <v>1791</v>
      </c>
      <c r="BW96" s="73">
        <v>7988</v>
      </c>
      <c r="BX96" s="73">
        <v>6802581</v>
      </c>
      <c r="BZ96" t="s">
        <v>84</v>
      </c>
    </row>
    <row r="97" spans="1:78" x14ac:dyDescent="0.2">
      <c r="A97" s="29">
        <v>90</v>
      </c>
      <c r="B97">
        <v>1863</v>
      </c>
      <c r="C97" t="s">
        <v>83</v>
      </c>
      <c r="D97">
        <v>1863</v>
      </c>
      <c r="E97" s="73">
        <v>7988</v>
      </c>
      <c r="F97">
        <f t="shared" si="27"/>
        <v>9665.7000000000007</v>
      </c>
      <c r="G97" s="73">
        <f t="shared" si="28"/>
        <v>7988</v>
      </c>
      <c r="H97">
        <f t="shared" si="29"/>
        <v>1849.53</v>
      </c>
      <c r="I97">
        <f t="shared" si="29"/>
        <v>213.94300000000001</v>
      </c>
      <c r="J97">
        <f t="shared" si="29"/>
        <v>11729.173000000001</v>
      </c>
      <c r="K97" s="73">
        <f t="shared" si="30"/>
        <v>78784845</v>
      </c>
      <c r="L97">
        <f t="shared" si="31"/>
        <v>307.5</v>
      </c>
      <c r="M97" s="13">
        <f t="shared" si="32"/>
        <v>8128</v>
      </c>
      <c r="N97" s="13">
        <f t="shared" si="33"/>
        <v>5</v>
      </c>
      <c r="O97" s="16">
        <f t="shared" si="34"/>
        <v>8133</v>
      </c>
      <c r="P97" s="13"/>
      <c r="Q97" s="13">
        <f t="shared" si="35"/>
        <v>78562810</v>
      </c>
      <c r="R97" s="13">
        <f t="shared" si="36"/>
        <v>79572693</v>
      </c>
      <c r="S97" s="13">
        <f t="shared" si="37"/>
        <v>1009883</v>
      </c>
      <c r="T97" s="13">
        <f t="shared" si="38"/>
        <v>78611138</v>
      </c>
      <c r="U97" s="13">
        <f t="shared" si="39"/>
        <v>961555</v>
      </c>
      <c r="V97" s="11"/>
      <c r="W97" s="11"/>
      <c r="X97" s="11">
        <f t="shared" si="40"/>
        <v>48329</v>
      </c>
      <c r="Y97" s="11">
        <f t="shared" si="41"/>
        <v>1070</v>
      </c>
      <c r="Z97" s="11">
        <f t="shared" si="42"/>
        <v>9248</v>
      </c>
      <c r="AA97" s="112">
        <f t="shared" si="43"/>
        <v>1538</v>
      </c>
      <c r="AB97" s="11">
        <f t="shared" si="44"/>
        <v>58647</v>
      </c>
      <c r="AC97" s="11">
        <f t="shared" si="45"/>
        <v>0</v>
      </c>
      <c r="AD97" s="11">
        <f t="shared" si="24"/>
        <v>961555</v>
      </c>
      <c r="AF97">
        <f t="shared" si="25"/>
        <v>1009883</v>
      </c>
      <c r="AH97">
        <f t="shared" si="46"/>
        <v>48328</v>
      </c>
      <c r="AK97">
        <f t="shared" si="26"/>
        <v>1863</v>
      </c>
      <c r="AP97">
        <v>1863</v>
      </c>
      <c r="AQ97" t="s">
        <v>83</v>
      </c>
      <c r="AR97">
        <v>1863</v>
      </c>
      <c r="AS97" s="73">
        <v>7988</v>
      </c>
      <c r="AT97" s="110">
        <v>9665.7000000000007</v>
      </c>
      <c r="AU97" s="73">
        <v>7988</v>
      </c>
      <c r="AV97" s="73">
        <v>1850</v>
      </c>
      <c r="AW97" s="73">
        <v>417639</v>
      </c>
      <c r="AX97" s="73">
        <v>660808</v>
      </c>
      <c r="AY97" s="73">
        <v>77209612</v>
      </c>
      <c r="BA97">
        <v>1863</v>
      </c>
      <c r="BB97" s="110">
        <v>1849.53</v>
      </c>
      <c r="BC97">
        <v>213.94300000000001</v>
      </c>
      <c r="BD97" s="110">
        <v>11729.173000000001</v>
      </c>
      <c r="BE97">
        <v>307.5</v>
      </c>
      <c r="BF97">
        <v>1863</v>
      </c>
      <c r="BG97" s="73">
        <v>78784845</v>
      </c>
      <c r="BH97">
        <v>1863</v>
      </c>
      <c r="BI97" s="73">
        <v>78756124</v>
      </c>
      <c r="BJ97">
        <v>307.5</v>
      </c>
      <c r="BK97">
        <v>1863</v>
      </c>
      <c r="BL97" t="s">
        <v>83</v>
      </c>
      <c r="BM97">
        <v>1863</v>
      </c>
      <c r="BN97" s="110">
        <v>9665.7000000000007</v>
      </c>
      <c r="BO97" s="110">
        <v>1849.53</v>
      </c>
      <c r="BP97">
        <v>213.94300000000001</v>
      </c>
      <c r="BQ97" s="110">
        <v>11729.173000000001</v>
      </c>
      <c r="BR97">
        <v>307.5</v>
      </c>
      <c r="BT97">
        <v>1863</v>
      </c>
      <c r="BU97" t="s">
        <v>83</v>
      </c>
      <c r="BV97">
        <v>1863</v>
      </c>
      <c r="BW97" s="73">
        <v>7988</v>
      </c>
      <c r="BX97" s="73">
        <v>78784845</v>
      </c>
      <c r="BZ97" t="s">
        <v>85</v>
      </c>
    </row>
    <row r="98" spans="1:78" x14ac:dyDescent="0.2">
      <c r="A98" s="29">
        <v>91</v>
      </c>
      <c r="B98">
        <v>1908</v>
      </c>
      <c r="C98" t="s">
        <v>84</v>
      </c>
      <c r="D98">
        <v>1908</v>
      </c>
      <c r="E98" s="73">
        <v>7988</v>
      </c>
      <c r="F98">
        <f t="shared" si="27"/>
        <v>331.4</v>
      </c>
      <c r="G98" s="73">
        <f t="shared" si="28"/>
        <v>7988</v>
      </c>
      <c r="H98">
        <f t="shared" si="29"/>
        <v>48.52</v>
      </c>
      <c r="I98">
        <f t="shared" si="29"/>
        <v>22.257999999999999</v>
      </c>
      <c r="J98">
        <f t="shared" si="29"/>
        <v>402.178</v>
      </c>
      <c r="K98" s="73">
        <f t="shared" si="30"/>
        <v>2751866</v>
      </c>
      <c r="L98">
        <f t="shared" si="31"/>
        <v>9.5</v>
      </c>
      <c r="M98" s="13">
        <f t="shared" si="32"/>
        <v>8128</v>
      </c>
      <c r="N98" s="13">
        <f t="shared" si="33"/>
        <v>5</v>
      </c>
      <c r="O98" s="16">
        <f t="shared" si="34"/>
        <v>8133</v>
      </c>
      <c r="P98" s="13"/>
      <c r="Q98" s="13">
        <f t="shared" si="35"/>
        <v>2693619</v>
      </c>
      <c r="R98" s="13">
        <f t="shared" si="36"/>
        <v>2779385</v>
      </c>
      <c r="S98" s="13">
        <f t="shared" si="37"/>
        <v>85766</v>
      </c>
      <c r="T98" s="13">
        <f t="shared" si="38"/>
        <v>2695276</v>
      </c>
      <c r="U98" s="13">
        <f t="shared" si="39"/>
        <v>84109</v>
      </c>
      <c r="V98" s="11"/>
      <c r="W98" s="11"/>
      <c r="X98" s="11">
        <f t="shared" si="40"/>
        <v>1657</v>
      </c>
      <c r="Y98" s="11">
        <f t="shared" si="41"/>
        <v>111</v>
      </c>
      <c r="Z98" s="11">
        <f t="shared" si="42"/>
        <v>243</v>
      </c>
      <c r="AA98" s="112">
        <f t="shared" si="43"/>
        <v>48</v>
      </c>
      <c r="AB98" s="11">
        <f t="shared" si="44"/>
        <v>2011</v>
      </c>
      <c r="AC98" s="11">
        <f t="shared" si="45"/>
        <v>0</v>
      </c>
      <c r="AD98" s="11">
        <f t="shared" si="24"/>
        <v>84109</v>
      </c>
      <c r="AF98">
        <f t="shared" si="25"/>
        <v>85766</v>
      </c>
      <c r="AH98">
        <f t="shared" si="46"/>
        <v>1657</v>
      </c>
      <c r="AK98">
        <f t="shared" si="26"/>
        <v>1908</v>
      </c>
      <c r="AP98">
        <v>1908</v>
      </c>
      <c r="AQ98" t="s">
        <v>84</v>
      </c>
      <c r="AR98">
        <v>1908</v>
      </c>
      <c r="AS98" s="73">
        <v>7988</v>
      </c>
      <c r="AT98">
        <v>331.4</v>
      </c>
      <c r="AU98" s="73">
        <v>7988</v>
      </c>
      <c r="AV98">
        <v>49</v>
      </c>
      <c r="AW98" s="73">
        <v>7061</v>
      </c>
      <c r="AX98" s="73">
        <v>10352</v>
      </c>
      <c r="AY98" s="73">
        <v>2647223</v>
      </c>
      <c r="BA98">
        <v>1908</v>
      </c>
      <c r="BB98">
        <v>48.52</v>
      </c>
      <c r="BC98">
        <v>22.257999999999999</v>
      </c>
      <c r="BD98">
        <v>402.178</v>
      </c>
      <c r="BE98">
        <v>9.5</v>
      </c>
      <c r="BF98">
        <v>1908</v>
      </c>
      <c r="BG98" s="73">
        <v>2751866</v>
      </c>
      <c r="BH98">
        <v>1908</v>
      </c>
      <c r="BI98" s="73">
        <v>2700247</v>
      </c>
      <c r="BJ98">
        <v>9.5</v>
      </c>
      <c r="BK98">
        <v>1908</v>
      </c>
      <c r="BL98" t="s">
        <v>84</v>
      </c>
      <c r="BM98">
        <v>1908</v>
      </c>
      <c r="BN98">
        <v>331.4</v>
      </c>
      <c r="BO98">
        <v>48.52</v>
      </c>
      <c r="BP98">
        <v>22.257999999999999</v>
      </c>
      <c r="BQ98">
        <v>402.178</v>
      </c>
      <c r="BR98">
        <v>9.5</v>
      </c>
      <c r="BT98">
        <v>1908</v>
      </c>
      <c r="BU98" t="s">
        <v>84</v>
      </c>
      <c r="BV98">
        <v>1908</v>
      </c>
      <c r="BW98" s="73">
        <v>7988</v>
      </c>
      <c r="BX98" s="73">
        <v>2751866</v>
      </c>
      <c r="BZ98" t="s">
        <v>86</v>
      </c>
    </row>
    <row r="99" spans="1:78" x14ac:dyDescent="0.2">
      <c r="A99" s="29">
        <v>92</v>
      </c>
      <c r="B99">
        <v>1917</v>
      </c>
      <c r="C99" t="s">
        <v>37</v>
      </c>
      <c r="D99">
        <v>1917</v>
      </c>
      <c r="E99" s="73">
        <v>7988</v>
      </c>
      <c r="F99">
        <f t="shared" si="27"/>
        <v>395.3</v>
      </c>
      <c r="G99" s="73">
        <f t="shared" si="28"/>
        <v>7988</v>
      </c>
      <c r="H99">
        <f t="shared" si="29"/>
        <v>43.74</v>
      </c>
      <c r="I99">
        <f t="shared" si="29"/>
        <v>29.016999999999999</v>
      </c>
      <c r="J99">
        <f t="shared" si="29"/>
        <v>468.05700000000002</v>
      </c>
      <c r="K99" s="73">
        <f t="shared" si="30"/>
        <v>3092954</v>
      </c>
      <c r="L99">
        <f t="shared" si="31"/>
        <v>10.5</v>
      </c>
      <c r="M99" s="13">
        <f t="shared" si="32"/>
        <v>8128</v>
      </c>
      <c r="N99" s="13">
        <f t="shared" si="33"/>
        <v>5</v>
      </c>
      <c r="O99" s="16">
        <f t="shared" si="34"/>
        <v>8133</v>
      </c>
      <c r="P99" s="13"/>
      <c r="Q99" s="13">
        <f t="shared" si="35"/>
        <v>3212998</v>
      </c>
      <c r="R99" s="13">
        <f t="shared" si="36"/>
        <v>3123884</v>
      </c>
      <c r="S99" s="13">
        <f t="shared" si="37"/>
        <v>0</v>
      </c>
      <c r="T99" s="13">
        <f t="shared" si="38"/>
        <v>3214975</v>
      </c>
      <c r="U99" s="13">
        <f t="shared" si="39"/>
        <v>0</v>
      </c>
      <c r="V99" s="11"/>
      <c r="W99" s="11"/>
      <c r="X99" s="11">
        <f t="shared" si="40"/>
        <v>1977</v>
      </c>
      <c r="Y99" s="11">
        <f t="shared" si="41"/>
        <v>145</v>
      </c>
      <c r="Z99" s="11">
        <f t="shared" si="42"/>
        <v>219</v>
      </c>
      <c r="AA99" s="112">
        <f t="shared" si="43"/>
        <v>53</v>
      </c>
      <c r="AB99" s="11">
        <f t="shared" si="44"/>
        <v>2341</v>
      </c>
      <c r="AC99" s="11">
        <f t="shared" si="45"/>
        <v>0</v>
      </c>
      <c r="AD99" s="11">
        <f t="shared" si="24"/>
        <v>0</v>
      </c>
      <c r="AF99">
        <f t="shared" si="25"/>
        <v>0</v>
      </c>
      <c r="AH99">
        <f t="shared" si="46"/>
        <v>0</v>
      </c>
      <c r="AK99">
        <f t="shared" si="26"/>
        <v>1917</v>
      </c>
      <c r="AP99">
        <v>1917</v>
      </c>
      <c r="AQ99" t="s">
        <v>37</v>
      </c>
      <c r="AR99">
        <v>1917</v>
      </c>
      <c r="AS99" s="73">
        <v>7988</v>
      </c>
      <c r="AT99">
        <v>395.3</v>
      </c>
      <c r="AU99" s="73">
        <v>7988</v>
      </c>
      <c r="AV99">
        <v>44</v>
      </c>
      <c r="AW99" s="73">
        <v>21262</v>
      </c>
      <c r="AX99" s="73">
        <v>27463</v>
      </c>
      <c r="AY99" s="73">
        <v>3157656</v>
      </c>
      <c r="BA99">
        <v>1917</v>
      </c>
      <c r="BB99">
        <v>43.74</v>
      </c>
      <c r="BC99">
        <v>29.016999999999999</v>
      </c>
      <c r="BD99">
        <v>468.05700000000002</v>
      </c>
      <c r="BE99">
        <v>10.5</v>
      </c>
      <c r="BF99">
        <v>1917</v>
      </c>
      <c r="BG99" s="73">
        <v>3092954</v>
      </c>
      <c r="BH99">
        <v>1917</v>
      </c>
      <c r="BI99" s="73">
        <v>3220904</v>
      </c>
      <c r="BJ99">
        <v>10.5</v>
      </c>
      <c r="BK99">
        <v>1917</v>
      </c>
      <c r="BL99" t="s">
        <v>37</v>
      </c>
      <c r="BM99">
        <v>1917</v>
      </c>
      <c r="BN99">
        <v>395.3</v>
      </c>
      <c r="BO99">
        <v>43.74</v>
      </c>
      <c r="BP99">
        <v>29.016999999999999</v>
      </c>
      <c r="BQ99">
        <v>468.05700000000002</v>
      </c>
      <c r="BR99">
        <v>10.5</v>
      </c>
      <c r="BT99">
        <v>1917</v>
      </c>
      <c r="BU99" t="s">
        <v>37</v>
      </c>
      <c r="BV99">
        <v>1917</v>
      </c>
      <c r="BW99" s="73">
        <v>7988</v>
      </c>
      <c r="BX99" s="73">
        <v>3092954</v>
      </c>
      <c r="BZ99" t="s">
        <v>87</v>
      </c>
    </row>
    <row r="100" spans="1:78" x14ac:dyDescent="0.2">
      <c r="A100" s="29">
        <v>93</v>
      </c>
      <c r="B100">
        <v>1926</v>
      </c>
      <c r="C100" t="s">
        <v>85</v>
      </c>
      <c r="D100">
        <v>1926</v>
      </c>
      <c r="E100" s="73">
        <v>7988</v>
      </c>
      <c r="F100">
        <f t="shared" si="27"/>
        <v>443.7</v>
      </c>
      <c r="G100" s="73">
        <f t="shared" si="28"/>
        <v>7994</v>
      </c>
      <c r="H100">
        <f t="shared" si="29"/>
        <v>54.79</v>
      </c>
      <c r="I100">
        <f t="shared" si="29"/>
        <v>27.498999999999999</v>
      </c>
      <c r="J100">
        <f t="shared" si="29"/>
        <v>525.98900000000003</v>
      </c>
      <c r="K100" s="73">
        <f t="shared" si="30"/>
        <v>3762776</v>
      </c>
      <c r="L100">
        <f t="shared" si="31"/>
        <v>13</v>
      </c>
      <c r="M100" s="13">
        <f t="shared" si="32"/>
        <v>8134</v>
      </c>
      <c r="N100" s="13">
        <f t="shared" si="33"/>
        <v>0</v>
      </c>
      <c r="O100" s="16">
        <f t="shared" si="34"/>
        <v>8134</v>
      </c>
      <c r="P100" s="13"/>
      <c r="Q100" s="13">
        <f t="shared" si="35"/>
        <v>3609056</v>
      </c>
      <c r="R100" s="13">
        <f t="shared" si="36"/>
        <v>3800404</v>
      </c>
      <c r="S100" s="13">
        <f t="shared" si="37"/>
        <v>191348</v>
      </c>
      <c r="T100" s="13">
        <f t="shared" si="38"/>
        <v>3609056</v>
      </c>
      <c r="U100" s="13">
        <f t="shared" si="39"/>
        <v>191348</v>
      </c>
      <c r="V100" s="11"/>
      <c r="W100" s="11"/>
      <c r="X100" s="11">
        <f t="shared" si="40"/>
        <v>0</v>
      </c>
      <c r="Y100" s="11">
        <f t="shared" si="41"/>
        <v>0</v>
      </c>
      <c r="Z100" s="11">
        <f t="shared" si="42"/>
        <v>0</v>
      </c>
      <c r="AA100" s="112">
        <f t="shared" si="43"/>
        <v>65</v>
      </c>
      <c r="AB100" s="11">
        <f t="shared" si="44"/>
        <v>0</v>
      </c>
      <c r="AC100" s="11">
        <f t="shared" si="45"/>
        <v>2630</v>
      </c>
      <c r="AD100" s="11">
        <f t="shared" si="24"/>
        <v>191348</v>
      </c>
      <c r="AF100">
        <f t="shared" si="25"/>
        <v>191348</v>
      </c>
      <c r="AH100">
        <f t="shared" si="46"/>
        <v>0</v>
      </c>
      <c r="AK100">
        <f t="shared" si="26"/>
        <v>1926</v>
      </c>
      <c r="AP100">
        <v>1926</v>
      </c>
      <c r="AQ100" t="s">
        <v>85</v>
      </c>
      <c r="AR100">
        <v>1926</v>
      </c>
      <c r="AS100" s="73">
        <v>7988</v>
      </c>
      <c r="AT100">
        <v>443.7</v>
      </c>
      <c r="AU100" s="73">
        <v>7994</v>
      </c>
      <c r="AV100">
        <v>55</v>
      </c>
      <c r="AW100" s="73">
        <v>28379</v>
      </c>
      <c r="AX100" s="73">
        <v>40397</v>
      </c>
      <c r="AY100" s="73">
        <v>3546938</v>
      </c>
      <c r="BA100">
        <v>1926</v>
      </c>
      <c r="BB100">
        <v>54.79</v>
      </c>
      <c r="BC100">
        <v>27.498999999999999</v>
      </c>
      <c r="BD100">
        <v>525.98900000000003</v>
      </c>
      <c r="BE100">
        <v>13</v>
      </c>
      <c r="BF100">
        <v>1926</v>
      </c>
      <c r="BG100" s="73">
        <v>3762776</v>
      </c>
      <c r="BH100">
        <v>1926</v>
      </c>
      <c r="BI100" s="73">
        <v>3617930</v>
      </c>
      <c r="BJ100">
        <v>13</v>
      </c>
      <c r="BK100">
        <v>1926</v>
      </c>
      <c r="BL100" t="s">
        <v>85</v>
      </c>
      <c r="BM100">
        <v>1926</v>
      </c>
      <c r="BN100">
        <v>443.7</v>
      </c>
      <c r="BO100">
        <v>54.79</v>
      </c>
      <c r="BP100">
        <v>27.498999999999999</v>
      </c>
      <c r="BQ100">
        <v>525.98900000000003</v>
      </c>
      <c r="BR100">
        <v>13</v>
      </c>
      <c r="BT100">
        <v>1926</v>
      </c>
      <c r="BU100" t="s">
        <v>85</v>
      </c>
      <c r="BV100">
        <v>1926</v>
      </c>
      <c r="BW100" s="73">
        <v>7994</v>
      </c>
      <c r="BX100" s="73">
        <v>3762776</v>
      </c>
      <c r="BZ100" t="s">
        <v>88</v>
      </c>
    </row>
    <row r="101" spans="1:78" x14ac:dyDescent="0.2">
      <c r="A101" s="29">
        <v>94</v>
      </c>
      <c r="B101">
        <v>1935</v>
      </c>
      <c r="C101" t="s">
        <v>262</v>
      </c>
      <c r="D101">
        <v>6536</v>
      </c>
      <c r="E101" s="73">
        <v>7988</v>
      </c>
      <c r="F101">
        <f t="shared" si="27"/>
        <v>915</v>
      </c>
      <c r="G101" s="73">
        <f t="shared" si="28"/>
        <v>8030</v>
      </c>
      <c r="H101">
        <f t="shared" si="29"/>
        <v>138.05000000000001</v>
      </c>
      <c r="I101">
        <f t="shared" si="29"/>
        <v>26.11</v>
      </c>
      <c r="J101">
        <f t="shared" si="29"/>
        <v>1079.1600000000001</v>
      </c>
      <c r="K101" s="73">
        <f t="shared" si="30"/>
        <v>7298467</v>
      </c>
      <c r="L101">
        <f t="shared" si="31"/>
        <v>21</v>
      </c>
      <c r="M101" s="13">
        <f t="shared" si="32"/>
        <v>8170</v>
      </c>
      <c r="N101" s="13">
        <f t="shared" si="33"/>
        <v>0</v>
      </c>
      <c r="O101" s="16">
        <f t="shared" si="34"/>
        <v>8170</v>
      </c>
      <c r="P101" s="13"/>
      <c r="Q101" s="13">
        <f t="shared" si="35"/>
        <v>7475550</v>
      </c>
      <c r="R101" s="13">
        <f t="shared" si="36"/>
        <v>7371452</v>
      </c>
      <c r="S101" s="13">
        <f t="shared" si="37"/>
        <v>0</v>
      </c>
      <c r="T101" s="13">
        <f t="shared" si="38"/>
        <v>7475550</v>
      </c>
      <c r="U101" s="13">
        <f t="shared" si="39"/>
        <v>0</v>
      </c>
      <c r="V101" s="11"/>
      <c r="W101" s="11"/>
      <c r="X101" s="11">
        <f t="shared" si="40"/>
        <v>0</v>
      </c>
      <c r="Y101" s="11">
        <f t="shared" si="41"/>
        <v>0</v>
      </c>
      <c r="Z101" s="11">
        <f t="shared" si="42"/>
        <v>0</v>
      </c>
      <c r="AA101" s="112">
        <f t="shared" si="43"/>
        <v>105</v>
      </c>
      <c r="AB101" s="11">
        <f t="shared" si="44"/>
        <v>0</v>
      </c>
      <c r="AC101" s="11">
        <f t="shared" si="45"/>
        <v>5396</v>
      </c>
      <c r="AD101" s="11">
        <f t="shared" si="24"/>
        <v>0</v>
      </c>
      <c r="AF101">
        <f t="shared" si="25"/>
        <v>0</v>
      </c>
      <c r="AH101">
        <f t="shared" si="46"/>
        <v>0</v>
      </c>
      <c r="AK101">
        <f t="shared" si="26"/>
        <v>1935</v>
      </c>
      <c r="AP101">
        <v>1935</v>
      </c>
      <c r="AQ101" t="s">
        <v>262</v>
      </c>
      <c r="AR101">
        <v>6536</v>
      </c>
      <c r="AS101" s="73">
        <v>7988</v>
      </c>
      <c r="AT101">
        <v>915</v>
      </c>
      <c r="AU101" s="73">
        <v>8030</v>
      </c>
      <c r="AV101">
        <v>138</v>
      </c>
      <c r="AW101" s="73">
        <v>31939</v>
      </c>
      <c r="AX101" s="73">
        <v>49330</v>
      </c>
      <c r="AY101" s="73">
        <v>7347450</v>
      </c>
      <c r="BA101">
        <v>1944</v>
      </c>
      <c r="BB101">
        <v>126.4</v>
      </c>
      <c r="BC101">
        <v>65.47</v>
      </c>
      <c r="BD101" s="110">
        <v>1105.57</v>
      </c>
      <c r="BE101">
        <v>21.5</v>
      </c>
      <c r="BF101">
        <v>1944</v>
      </c>
      <c r="BG101" s="73">
        <v>7865157</v>
      </c>
      <c r="BH101">
        <v>1944</v>
      </c>
      <c r="BI101" s="73">
        <v>7516096</v>
      </c>
      <c r="BJ101">
        <v>21.5</v>
      </c>
      <c r="BK101">
        <v>1935</v>
      </c>
      <c r="BL101" t="s">
        <v>262</v>
      </c>
      <c r="BM101">
        <v>6536</v>
      </c>
      <c r="BN101">
        <v>915</v>
      </c>
      <c r="BO101">
        <v>138.05000000000001</v>
      </c>
      <c r="BP101">
        <v>26.11</v>
      </c>
      <c r="BQ101" s="110">
        <v>1079.1600000000001</v>
      </c>
      <c r="BR101">
        <v>21</v>
      </c>
      <c r="BT101">
        <v>1935</v>
      </c>
      <c r="BU101" t="s">
        <v>262</v>
      </c>
      <c r="BV101">
        <v>6536</v>
      </c>
      <c r="BW101" s="73">
        <v>8030</v>
      </c>
      <c r="BX101" s="73">
        <v>7298467</v>
      </c>
      <c r="BZ101" t="s">
        <v>89</v>
      </c>
    </row>
    <row r="102" spans="1:78" x14ac:dyDescent="0.2">
      <c r="A102" s="29">
        <v>95</v>
      </c>
      <c r="B102">
        <v>1944</v>
      </c>
      <c r="C102" t="s">
        <v>86</v>
      </c>
      <c r="D102">
        <v>1944</v>
      </c>
      <c r="E102" s="73">
        <v>7988</v>
      </c>
      <c r="F102">
        <f t="shared" si="27"/>
        <v>913.7</v>
      </c>
      <c r="G102" s="73">
        <f t="shared" si="28"/>
        <v>8066</v>
      </c>
      <c r="H102">
        <f t="shared" si="29"/>
        <v>126.4</v>
      </c>
      <c r="I102">
        <f t="shared" si="29"/>
        <v>65.47</v>
      </c>
      <c r="J102">
        <f t="shared" si="29"/>
        <v>1105.57</v>
      </c>
      <c r="K102" s="73">
        <f t="shared" si="30"/>
        <v>7865157</v>
      </c>
      <c r="L102">
        <f t="shared" si="31"/>
        <v>21.5</v>
      </c>
      <c r="M102" s="13">
        <f t="shared" si="32"/>
        <v>8206</v>
      </c>
      <c r="N102" s="13">
        <f t="shared" si="33"/>
        <v>0</v>
      </c>
      <c r="O102" s="16">
        <f t="shared" si="34"/>
        <v>8206</v>
      </c>
      <c r="P102" s="13"/>
      <c r="Q102" s="13">
        <f t="shared" si="35"/>
        <v>7497822</v>
      </c>
      <c r="R102" s="13">
        <f t="shared" si="36"/>
        <v>7943809</v>
      </c>
      <c r="S102" s="13">
        <f t="shared" si="37"/>
        <v>445987</v>
      </c>
      <c r="T102" s="13">
        <f t="shared" si="38"/>
        <v>7497822</v>
      </c>
      <c r="U102" s="13">
        <f t="shared" si="39"/>
        <v>445987</v>
      </c>
      <c r="V102" s="11"/>
      <c r="W102" s="11"/>
      <c r="X102" s="11">
        <f t="shared" si="40"/>
        <v>0</v>
      </c>
      <c r="Y102" s="11">
        <f t="shared" si="41"/>
        <v>0</v>
      </c>
      <c r="Z102" s="11">
        <f t="shared" si="42"/>
        <v>0</v>
      </c>
      <c r="AA102" s="112">
        <f t="shared" si="43"/>
        <v>108</v>
      </c>
      <c r="AB102" s="11">
        <f t="shared" si="44"/>
        <v>0</v>
      </c>
      <c r="AC102" s="11">
        <f t="shared" si="45"/>
        <v>5528</v>
      </c>
      <c r="AD102" s="11">
        <f t="shared" si="24"/>
        <v>445987</v>
      </c>
      <c r="AF102">
        <f t="shared" si="25"/>
        <v>445987</v>
      </c>
      <c r="AH102">
        <f t="shared" si="46"/>
        <v>0</v>
      </c>
      <c r="AK102">
        <f t="shared" si="26"/>
        <v>1944</v>
      </c>
      <c r="AP102">
        <v>1944</v>
      </c>
      <c r="AQ102" t="s">
        <v>86</v>
      </c>
      <c r="AR102">
        <v>1944</v>
      </c>
      <c r="AS102" s="73">
        <v>7988</v>
      </c>
      <c r="AT102">
        <v>913.7</v>
      </c>
      <c r="AU102" s="73">
        <v>8066</v>
      </c>
      <c r="AV102">
        <v>126</v>
      </c>
      <c r="AW102" s="73">
        <v>38949</v>
      </c>
      <c r="AX102" s="73">
        <v>62844</v>
      </c>
      <c r="AY102" s="73">
        <v>7369904</v>
      </c>
      <c r="BA102">
        <v>1953</v>
      </c>
      <c r="BB102">
        <v>48.99</v>
      </c>
      <c r="BC102">
        <v>22.812999999999999</v>
      </c>
      <c r="BD102">
        <v>645.20299999999997</v>
      </c>
      <c r="BE102">
        <v>16</v>
      </c>
      <c r="BF102">
        <v>1953</v>
      </c>
      <c r="BG102" s="73">
        <v>4583514</v>
      </c>
      <c r="BH102">
        <v>1953</v>
      </c>
      <c r="BI102" s="73">
        <v>4672063</v>
      </c>
      <c r="BJ102">
        <v>16</v>
      </c>
      <c r="BK102">
        <v>1944</v>
      </c>
      <c r="BL102" t="s">
        <v>86</v>
      </c>
      <c r="BM102">
        <v>1944</v>
      </c>
      <c r="BN102">
        <v>913.7</v>
      </c>
      <c r="BO102">
        <v>126.4</v>
      </c>
      <c r="BP102">
        <v>65.47</v>
      </c>
      <c r="BQ102" s="110">
        <v>1105.57</v>
      </c>
      <c r="BR102">
        <v>21.5</v>
      </c>
      <c r="BT102">
        <v>1944</v>
      </c>
      <c r="BU102" t="s">
        <v>86</v>
      </c>
      <c r="BV102">
        <v>1944</v>
      </c>
      <c r="BW102" s="73">
        <v>8066</v>
      </c>
      <c r="BX102" s="73">
        <v>7865157</v>
      </c>
      <c r="BZ102" t="s">
        <v>90</v>
      </c>
    </row>
    <row r="103" spans="1:78" x14ac:dyDescent="0.2">
      <c r="A103" s="29">
        <v>96</v>
      </c>
      <c r="B103">
        <v>1953</v>
      </c>
      <c r="C103" t="s">
        <v>87</v>
      </c>
      <c r="D103">
        <v>1953</v>
      </c>
      <c r="E103" s="73">
        <v>7988</v>
      </c>
      <c r="F103">
        <f t="shared" si="27"/>
        <v>573.4</v>
      </c>
      <c r="G103" s="73">
        <f t="shared" si="28"/>
        <v>7988</v>
      </c>
      <c r="H103">
        <f t="shared" si="29"/>
        <v>48.99</v>
      </c>
      <c r="I103">
        <f t="shared" si="29"/>
        <v>22.812999999999999</v>
      </c>
      <c r="J103">
        <f t="shared" si="29"/>
        <v>645.20299999999997</v>
      </c>
      <c r="K103" s="73">
        <f t="shared" si="30"/>
        <v>4583514</v>
      </c>
      <c r="L103">
        <f t="shared" si="31"/>
        <v>16</v>
      </c>
      <c r="M103" s="13">
        <f t="shared" si="32"/>
        <v>8128</v>
      </c>
      <c r="N103" s="13">
        <f t="shared" si="33"/>
        <v>5</v>
      </c>
      <c r="O103" s="16">
        <f t="shared" si="34"/>
        <v>8133</v>
      </c>
      <c r="P103" s="13"/>
      <c r="Q103" s="13">
        <f t="shared" si="35"/>
        <v>4660595</v>
      </c>
      <c r="R103" s="13">
        <f t="shared" si="36"/>
        <v>4629349</v>
      </c>
      <c r="S103" s="13">
        <f t="shared" si="37"/>
        <v>0</v>
      </c>
      <c r="T103" s="13">
        <f t="shared" si="38"/>
        <v>4663462</v>
      </c>
      <c r="U103" s="13">
        <f t="shared" si="39"/>
        <v>0</v>
      </c>
      <c r="V103" s="11"/>
      <c r="W103" s="11"/>
      <c r="X103" s="11">
        <f t="shared" si="40"/>
        <v>2867</v>
      </c>
      <c r="Y103" s="11">
        <f t="shared" si="41"/>
        <v>114</v>
      </c>
      <c r="Z103" s="11">
        <f t="shared" si="42"/>
        <v>245</v>
      </c>
      <c r="AA103" s="112">
        <f t="shared" si="43"/>
        <v>80</v>
      </c>
      <c r="AB103" s="11">
        <f t="shared" si="44"/>
        <v>3226</v>
      </c>
      <c r="AC103" s="11">
        <f t="shared" si="45"/>
        <v>0</v>
      </c>
      <c r="AD103" s="11">
        <f t="shared" si="24"/>
        <v>0</v>
      </c>
      <c r="AF103">
        <f t="shared" si="25"/>
        <v>0</v>
      </c>
      <c r="AH103">
        <f t="shared" si="46"/>
        <v>0</v>
      </c>
      <c r="AK103">
        <f t="shared" si="26"/>
        <v>1953</v>
      </c>
      <c r="AP103">
        <v>1953</v>
      </c>
      <c r="AQ103" t="s">
        <v>87</v>
      </c>
      <c r="AR103">
        <v>1953</v>
      </c>
      <c r="AS103" s="73">
        <v>7988</v>
      </c>
      <c r="AT103">
        <v>573.4</v>
      </c>
      <c r="AU103" s="73">
        <v>7988</v>
      </c>
      <c r="AV103">
        <v>49</v>
      </c>
      <c r="AW103" s="73">
        <v>15197</v>
      </c>
      <c r="AX103" s="73">
        <v>23005</v>
      </c>
      <c r="AY103" s="73">
        <v>4580319</v>
      </c>
      <c r="BA103">
        <v>1963</v>
      </c>
      <c r="BB103">
        <v>59.56</v>
      </c>
      <c r="BC103">
        <v>31.475999999999999</v>
      </c>
      <c r="BD103">
        <v>575.93600000000004</v>
      </c>
      <c r="BE103">
        <v>14.5</v>
      </c>
      <c r="BF103">
        <v>1963</v>
      </c>
      <c r="BG103" s="73">
        <v>4067490</v>
      </c>
      <c r="BH103">
        <v>1963</v>
      </c>
      <c r="BI103" s="73">
        <v>3950965</v>
      </c>
      <c r="BJ103">
        <v>14.5</v>
      </c>
      <c r="BK103">
        <v>1953</v>
      </c>
      <c r="BL103" t="s">
        <v>87</v>
      </c>
      <c r="BM103">
        <v>1953</v>
      </c>
      <c r="BN103">
        <v>573.4</v>
      </c>
      <c r="BO103">
        <v>48.99</v>
      </c>
      <c r="BP103">
        <v>22.812999999999999</v>
      </c>
      <c r="BQ103">
        <v>645.20299999999997</v>
      </c>
      <c r="BR103">
        <v>16</v>
      </c>
      <c r="BT103">
        <v>1953</v>
      </c>
      <c r="BU103" t="s">
        <v>87</v>
      </c>
      <c r="BV103">
        <v>1953</v>
      </c>
      <c r="BW103" s="73">
        <v>7988</v>
      </c>
      <c r="BX103" s="73">
        <v>4583514</v>
      </c>
      <c r="BZ103" t="s">
        <v>91</v>
      </c>
    </row>
    <row r="104" spans="1:78" x14ac:dyDescent="0.2">
      <c r="A104" s="29">
        <v>97</v>
      </c>
      <c r="B104">
        <v>1963</v>
      </c>
      <c r="C104" t="s">
        <v>88</v>
      </c>
      <c r="D104">
        <v>1963</v>
      </c>
      <c r="E104" s="73">
        <v>7988</v>
      </c>
      <c r="F104">
        <f t="shared" si="27"/>
        <v>484.9</v>
      </c>
      <c r="G104" s="73">
        <f t="shared" si="28"/>
        <v>7988</v>
      </c>
      <c r="H104">
        <f t="shared" si="29"/>
        <v>59.56</v>
      </c>
      <c r="I104">
        <f t="shared" si="29"/>
        <v>31.475999999999999</v>
      </c>
      <c r="J104">
        <f t="shared" si="29"/>
        <v>575.93600000000004</v>
      </c>
      <c r="K104" s="73">
        <f t="shared" si="30"/>
        <v>4067490</v>
      </c>
      <c r="L104">
        <f t="shared" si="31"/>
        <v>14.5</v>
      </c>
      <c r="M104" s="13">
        <f t="shared" si="32"/>
        <v>8128</v>
      </c>
      <c r="N104" s="13">
        <f t="shared" si="33"/>
        <v>5</v>
      </c>
      <c r="O104" s="16">
        <f t="shared" si="34"/>
        <v>8133</v>
      </c>
      <c r="P104" s="13"/>
      <c r="Q104" s="13">
        <f t="shared" si="35"/>
        <v>3941267</v>
      </c>
      <c r="R104" s="13">
        <f t="shared" si="36"/>
        <v>4108165</v>
      </c>
      <c r="S104" s="13">
        <f t="shared" si="37"/>
        <v>166898</v>
      </c>
      <c r="T104" s="13">
        <f t="shared" si="38"/>
        <v>3943692</v>
      </c>
      <c r="U104" s="13">
        <f t="shared" si="39"/>
        <v>164473</v>
      </c>
      <c r="V104" s="11"/>
      <c r="W104" s="11"/>
      <c r="X104" s="11">
        <f t="shared" si="40"/>
        <v>2425</v>
      </c>
      <c r="Y104" s="11">
        <f t="shared" si="41"/>
        <v>157</v>
      </c>
      <c r="Z104" s="11">
        <f t="shared" si="42"/>
        <v>298</v>
      </c>
      <c r="AA104" s="112">
        <f t="shared" si="43"/>
        <v>73</v>
      </c>
      <c r="AB104" s="11">
        <f t="shared" si="44"/>
        <v>2880</v>
      </c>
      <c r="AC104" s="11">
        <f t="shared" si="45"/>
        <v>0</v>
      </c>
      <c r="AD104" s="11">
        <f t="shared" si="24"/>
        <v>164473</v>
      </c>
      <c r="AF104">
        <f t="shared" si="25"/>
        <v>166898</v>
      </c>
      <c r="AH104">
        <f t="shared" si="46"/>
        <v>2425</v>
      </c>
      <c r="AK104">
        <f t="shared" si="26"/>
        <v>1963</v>
      </c>
      <c r="AP104">
        <v>1963</v>
      </c>
      <c r="AQ104" t="s">
        <v>88</v>
      </c>
      <c r="AR104">
        <v>1963</v>
      </c>
      <c r="AS104" s="73">
        <v>7988</v>
      </c>
      <c r="AT104">
        <v>484.9</v>
      </c>
      <c r="AU104" s="73">
        <v>7988</v>
      </c>
      <c r="AV104">
        <v>60</v>
      </c>
      <c r="AW104" s="73">
        <v>15816</v>
      </c>
      <c r="AX104" s="73">
        <v>25063</v>
      </c>
      <c r="AY104" s="73">
        <v>3873381</v>
      </c>
      <c r="BA104">
        <v>1965</v>
      </c>
      <c r="BB104">
        <v>69.88</v>
      </c>
      <c r="BC104">
        <v>31.564</v>
      </c>
      <c r="BD104">
        <v>620.54399999999998</v>
      </c>
      <c r="BE104">
        <v>12.5</v>
      </c>
      <c r="BF104">
        <v>1965</v>
      </c>
      <c r="BG104" s="73">
        <v>4246421</v>
      </c>
      <c r="BH104">
        <v>1965</v>
      </c>
      <c r="BI104" s="73">
        <v>4229627</v>
      </c>
      <c r="BJ104">
        <v>12.5</v>
      </c>
      <c r="BK104">
        <v>1963</v>
      </c>
      <c r="BL104" t="s">
        <v>88</v>
      </c>
      <c r="BM104">
        <v>1963</v>
      </c>
      <c r="BN104">
        <v>484.9</v>
      </c>
      <c r="BO104">
        <v>59.56</v>
      </c>
      <c r="BP104">
        <v>31.475999999999999</v>
      </c>
      <c r="BQ104">
        <v>575.93600000000004</v>
      </c>
      <c r="BR104">
        <v>14.5</v>
      </c>
      <c r="BT104">
        <v>1963</v>
      </c>
      <c r="BU104" t="s">
        <v>88</v>
      </c>
      <c r="BV104">
        <v>1963</v>
      </c>
      <c r="BW104" s="73">
        <v>7988</v>
      </c>
      <c r="BX104" s="73">
        <v>4067490</v>
      </c>
      <c r="BZ104" t="s">
        <v>92</v>
      </c>
    </row>
    <row r="105" spans="1:78" x14ac:dyDescent="0.2">
      <c r="A105" s="29">
        <v>98</v>
      </c>
      <c r="B105">
        <v>1965</v>
      </c>
      <c r="C105" t="s">
        <v>94</v>
      </c>
      <c r="D105">
        <v>1965</v>
      </c>
      <c r="E105" s="73">
        <v>7988</v>
      </c>
      <c r="F105">
        <f t="shared" si="27"/>
        <v>519.1</v>
      </c>
      <c r="G105" s="73">
        <f t="shared" si="28"/>
        <v>7988</v>
      </c>
      <c r="H105">
        <f t="shared" si="29"/>
        <v>69.88</v>
      </c>
      <c r="I105">
        <f t="shared" si="29"/>
        <v>31.564</v>
      </c>
      <c r="J105">
        <f t="shared" si="29"/>
        <v>620.54399999999998</v>
      </c>
      <c r="K105" s="73">
        <f t="shared" si="30"/>
        <v>4246421</v>
      </c>
      <c r="L105">
        <f t="shared" si="31"/>
        <v>12.5</v>
      </c>
      <c r="M105" s="13">
        <f t="shared" si="32"/>
        <v>8128</v>
      </c>
      <c r="N105" s="13">
        <f t="shared" si="33"/>
        <v>5</v>
      </c>
      <c r="O105" s="16">
        <f t="shared" si="34"/>
        <v>8133</v>
      </c>
      <c r="P105" s="13"/>
      <c r="Q105" s="13">
        <f t="shared" si="35"/>
        <v>4219245</v>
      </c>
      <c r="R105" s="13">
        <f t="shared" si="36"/>
        <v>4288885</v>
      </c>
      <c r="S105" s="13">
        <f t="shared" si="37"/>
        <v>69640</v>
      </c>
      <c r="T105" s="13">
        <f t="shared" si="38"/>
        <v>4221840</v>
      </c>
      <c r="U105" s="13">
        <f t="shared" si="39"/>
        <v>67045</v>
      </c>
      <c r="V105" s="11"/>
      <c r="W105" s="11"/>
      <c r="X105" s="11">
        <f t="shared" si="40"/>
        <v>2596</v>
      </c>
      <c r="Y105" s="11">
        <f t="shared" si="41"/>
        <v>158</v>
      </c>
      <c r="Z105" s="11">
        <f t="shared" si="42"/>
        <v>349</v>
      </c>
      <c r="AA105" s="112">
        <f t="shared" si="43"/>
        <v>63</v>
      </c>
      <c r="AB105" s="11">
        <f t="shared" si="44"/>
        <v>3103</v>
      </c>
      <c r="AC105" s="11">
        <f t="shared" si="45"/>
        <v>0</v>
      </c>
      <c r="AD105" s="11">
        <f t="shared" si="24"/>
        <v>67045</v>
      </c>
      <c r="AF105">
        <f t="shared" si="25"/>
        <v>69640</v>
      </c>
      <c r="AH105">
        <f t="shared" si="46"/>
        <v>2595</v>
      </c>
      <c r="AK105">
        <f t="shared" si="26"/>
        <v>1965</v>
      </c>
      <c r="AP105">
        <v>1965</v>
      </c>
      <c r="AQ105" t="s">
        <v>94</v>
      </c>
      <c r="AR105">
        <v>1965</v>
      </c>
      <c r="AS105" s="73">
        <v>7988</v>
      </c>
      <c r="AT105">
        <v>519.1</v>
      </c>
      <c r="AU105" s="73">
        <v>7988</v>
      </c>
      <c r="AV105">
        <v>70</v>
      </c>
      <c r="AW105" s="73">
        <v>30224</v>
      </c>
      <c r="AX105" s="73">
        <v>46544</v>
      </c>
      <c r="AY105" s="73">
        <v>4146571</v>
      </c>
      <c r="BA105">
        <v>1968</v>
      </c>
      <c r="BB105">
        <v>69.75</v>
      </c>
      <c r="BC105">
        <v>25.887</v>
      </c>
      <c r="BD105">
        <v>581.83699999999999</v>
      </c>
      <c r="BE105">
        <v>12</v>
      </c>
      <c r="BF105">
        <v>1968</v>
      </c>
      <c r="BG105" s="73">
        <v>3929254</v>
      </c>
      <c r="BH105">
        <v>1968</v>
      </c>
      <c r="BI105" s="73">
        <v>3982950</v>
      </c>
      <c r="BJ105">
        <v>12</v>
      </c>
      <c r="BK105">
        <v>1965</v>
      </c>
      <c r="BL105" t="s">
        <v>94</v>
      </c>
      <c r="BM105">
        <v>1965</v>
      </c>
      <c r="BN105">
        <v>519.1</v>
      </c>
      <c r="BO105">
        <v>69.88</v>
      </c>
      <c r="BP105">
        <v>31.564</v>
      </c>
      <c r="BQ105">
        <v>620.54399999999998</v>
      </c>
      <c r="BR105">
        <v>12.5</v>
      </c>
      <c r="BT105">
        <v>1965</v>
      </c>
      <c r="BU105" t="s">
        <v>94</v>
      </c>
      <c r="BV105">
        <v>1965</v>
      </c>
      <c r="BW105" s="73">
        <v>7988</v>
      </c>
      <c r="BX105" s="73">
        <v>4246421</v>
      </c>
      <c r="BZ105" t="s">
        <v>93</v>
      </c>
    </row>
    <row r="106" spans="1:78" x14ac:dyDescent="0.2">
      <c r="A106" s="29">
        <v>99</v>
      </c>
      <c r="B106">
        <v>1970</v>
      </c>
      <c r="C106" t="s">
        <v>92</v>
      </c>
      <c r="D106">
        <v>1970</v>
      </c>
      <c r="E106" s="73">
        <v>7988</v>
      </c>
      <c r="F106">
        <f t="shared" si="27"/>
        <v>444.8</v>
      </c>
      <c r="G106" s="73">
        <f t="shared" si="28"/>
        <v>7988</v>
      </c>
      <c r="H106">
        <f t="shared" si="29"/>
        <v>70.39</v>
      </c>
      <c r="I106">
        <f t="shared" si="29"/>
        <v>31.966000000000001</v>
      </c>
      <c r="J106">
        <f t="shared" si="29"/>
        <v>547.15599999999995</v>
      </c>
      <c r="K106" s="73">
        <f t="shared" si="30"/>
        <v>3586612</v>
      </c>
      <c r="L106">
        <f t="shared" si="31"/>
        <v>8.5</v>
      </c>
      <c r="M106" s="13">
        <f t="shared" si="32"/>
        <v>8128</v>
      </c>
      <c r="N106" s="13">
        <f t="shared" si="33"/>
        <v>5</v>
      </c>
      <c r="O106" s="16">
        <f t="shared" si="34"/>
        <v>8133</v>
      </c>
      <c r="P106" s="13"/>
      <c r="Q106" s="13">
        <f t="shared" si="35"/>
        <v>3615334</v>
      </c>
      <c r="R106" s="13">
        <f t="shared" si="36"/>
        <v>3622478</v>
      </c>
      <c r="S106" s="13">
        <f t="shared" si="37"/>
        <v>7144</v>
      </c>
      <c r="T106" s="13">
        <f t="shared" si="38"/>
        <v>3617558</v>
      </c>
      <c r="U106" s="13">
        <f t="shared" si="39"/>
        <v>4920</v>
      </c>
      <c r="V106" s="11"/>
      <c r="W106" s="11"/>
      <c r="X106" s="11">
        <f t="shared" si="40"/>
        <v>2224</v>
      </c>
      <c r="Y106" s="11">
        <f t="shared" si="41"/>
        <v>160</v>
      </c>
      <c r="Z106" s="11">
        <f t="shared" si="42"/>
        <v>352</v>
      </c>
      <c r="AA106" s="112">
        <f t="shared" si="43"/>
        <v>43</v>
      </c>
      <c r="AB106" s="11">
        <f t="shared" si="44"/>
        <v>2736</v>
      </c>
      <c r="AC106" s="11">
        <f t="shared" si="45"/>
        <v>0</v>
      </c>
      <c r="AD106" s="11">
        <f t="shared" si="24"/>
        <v>4920</v>
      </c>
      <c r="AF106">
        <f t="shared" si="25"/>
        <v>7144</v>
      </c>
      <c r="AH106">
        <f t="shared" si="46"/>
        <v>2224</v>
      </c>
      <c r="AK106">
        <f t="shared" si="26"/>
        <v>1970</v>
      </c>
      <c r="AP106">
        <v>1970</v>
      </c>
      <c r="AQ106" t="s">
        <v>92</v>
      </c>
      <c r="AR106">
        <v>1970</v>
      </c>
      <c r="AS106" s="73">
        <v>7988</v>
      </c>
      <c r="AT106">
        <v>444.8</v>
      </c>
      <c r="AU106" s="73">
        <v>7988</v>
      </c>
      <c r="AV106">
        <v>70</v>
      </c>
      <c r="AW106" s="73">
        <v>15679</v>
      </c>
      <c r="AX106" s="73">
        <v>24997</v>
      </c>
      <c r="AY106" s="73">
        <v>3553062</v>
      </c>
      <c r="BA106">
        <v>1970</v>
      </c>
      <c r="BB106">
        <v>70.39</v>
      </c>
      <c r="BC106">
        <v>31.966000000000001</v>
      </c>
      <c r="BD106">
        <v>547.15599999999995</v>
      </c>
      <c r="BE106">
        <v>8.5</v>
      </c>
      <c r="BF106">
        <v>1970</v>
      </c>
      <c r="BG106" s="73">
        <v>3586612</v>
      </c>
      <c r="BH106">
        <v>1970</v>
      </c>
      <c r="BI106" s="73">
        <v>3624230</v>
      </c>
      <c r="BJ106">
        <v>8.5</v>
      </c>
      <c r="BK106">
        <v>1970</v>
      </c>
      <c r="BL106" t="s">
        <v>92</v>
      </c>
      <c r="BM106">
        <v>1970</v>
      </c>
      <c r="BN106">
        <v>444.8</v>
      </c>
      <c r="BO106">
        <v>70.39</v>
      </c>
      <c r="BP106">
        <v>31.966000000000001</v>
      </c>
      <c r="BQ106">
        <v>547.15599999999995</v>
      </c>
      <c r="BR106">
        <v>8.5</v>
      </c>
      <c r="BT106">
        <v>1970</v>
      </c>
      <c r="BU106" t="s">
        <v>92</v>
      </c>
      <c r="BV106">
        <v>1970</v>
      </c>
      <c r="BW106" s="73">
        <v>7988</v>
      </c>
      <c r="BX106" s="73">
        <v>3586612</v>
      </c>
      <c r="BZ106" t="s">
        <v>94</v>
      </c>
    </row>
    <row r="107" spans="1:78" x14ac:dyDescent="0.2">
      <c r="A107" s="29">
        <v>100</v>
      </c>
      <c r="B107">
        <v>1972</v>
      </c>
      <c r="C107" t="s">
        <v>93</v>
      </c>
      <c r="D107">
        <v>1972</v>
      </c>
      <c r="E107" s="73">
        <v>7988</v>
      </c>
      <c r="F107">
        <f t="shared" si="27"/>
        <v>305</v>
      </c>
      <c r="G107" s="73">
        <f t="shared" si="28"/>
        <v>7988</v>
      </c>
      <c r="H107">
        <f t="shared" si="29"/>
        <v>37.83</v>
      </c>
      <c r="I107">
        <f t="shared" si="29"/>
        <v>28.251999999999999</v>
      </c>
      <c r="J107">
        <f t="shared" si="29"/>
        <v>371.08199999999999</v>
      </c>
      <c r="K107" s="73">
        <f t="shared" si="30"/>
        <v>2452316</v>
      </c>
      <c r="L107">
        <f t="shared" si="31"/>
        <v>11</v>
      </c>
      <c r="M107" s="13">
        <f t="shared" si="32"/>
        <v>8128</v>
      </c>
      <c r="N107" s="13">
        <f t="shared" si="33"/>
        <v>5</v>
      </c>
      <c r="O107" s="16">
        <f t="shared" si="34"/>
        <v>8133</v>
      </c>
      <c r="P107" s="13"/>
      <c r="Q107" s="13">
        <f t="shared" si="35"/>
        <v>2479040</v>
      </c>
      <c r="R107" s="13">
        <f t="shared" si="36"/>
        <v>2476839</v>
      </c>
      <c r="S107" s="13">
        <f t="shared" si="37"/>
        <v>0</v>
      </c>
      <c r="T107" s="13">
        <f t="shared" si="38"/>
        <v>2480565</v>
      </c>
      <c r="U107" s="13">
        <f t="shared" si="39"/>
        <v>0</v>
      </c>
      <c r="V107" s="11"/>
      <c r="W107" s="11"/>
      <c r="X107" s="11">
        <f t="shared" si="40"/>
        <v>1525</v>
      </c>
      <c r="Y107" s="11">
        <f t="shared" si="41"/>
        <v>141</v>
      </c>
      <c r="Z107" s="11">
        <f t="shared" si="42"/>
        <v>189</v>
      </c>
      <c r="AA107" s="112">
        <f t="shared" si="43"/>
        <v>55</v>
      </c>
      <c r="AB107" s="11">
        <f t="shared" si="44"/>
        <v>1855</v>
      </c>
      <c r="AC107" s="11">
        <f t="shared" si="45"/>
        <v>0</v>
      </c>
      <c r="AD107" s="11">
        <f t="shared" si="24"/>
        <v>0</v>
      </c>
      <c r="AF107">
        <f t="shared" si="25"/>
        <v>0</v>
      </c>
      <c r="AH107">
        <f t="shared" si="46"/>
        <v>0</v>
      </c>
      <c r="AK107">
        <f t="shared" si="26"/>
        <v>1972</v>
      </c>
      <c r="AP107">
        <v>1972</v>
      </c>
      <c r="AQ107" t="s">
        <v>93</v>
      </c>
      <c r="AR107">
        <v>1972</v>
      </c>
      <c r="AS107" s="73">
        <v>7988</v>
      </c>
      <c r="AT107">
        <v>305</v>
      </c>
      <c r="AU107" s="73">
        <v>7988</v>
      </c>
      <c r="AV107">
        <v>38</v>
      </c>
      <c r="AW107" s="73">
        <v>30660</v>
      </c>
      <c r="AX107" s="73">
        <v>39045</v>
      </c>
      <c r="AY107" s="73">
        <v>2436340</v>
      </c>
      <c r="BA107">
        <v>1972</v>
      </c>
      <c r="BB107">
        <v>37.83</v>
      </c>
      <c r="BC107">
        <v>28.251999999999999</v>
      </c>
      <c r="BD107">
        <v>371.08199999999999</v>
      </c>
      <c r="BE107">
        <v>11</v>
      </c>
      <c r="BF107">
        <v>1972</v>
      </c>
      <c r="BG107" s="73">
        <v>2452316</v>
      </c>
      <c r="BH107">
        <v>1972</v>
      </c>
      <c r="BI107" s="73">
        <v>2485140</v>
      </c>
      <c r="BJ107">
        <v>11</v>
      </c>
      <c r="BK107">
        <v>1972</v>
      </c>
      <c r="BL107" t="s">
        <v>93</v>
      </c>
      <c r="BM107">
        <v>1972</v>
      </c>
      <c r="BN107">
        <v>305</v>
      </c>
      <c r="BO107">
        <v>37.83</v>
      </c>
      <c r="BP107">
        <v>28.251999999999999</v>
      </c>
      <c r="BQ107">
        <v>371.08199999999999</v>
      </c>
      <c r="BR107">
        <v>11</v>
      </c>
      <c r="BT107">
        <v>1972</v>
      </c>
      <c r="BU107" t="s">
        <v>93</v>
      </c>
      <c r="BV107">
        <v>1972</v>
      </c>
      <c r="BW107" s="73">
        <v>7988</v>
      </c>
      <c r="BX107" s="73">
        <v>2452316</v>
      </c>
      <c r="BZ107" t="s">
        <v>336</v>
      </c>
    </row>
    <row r="108" spans="1:78" x14ac:dyDescent="0.2">
      <c r="A108" s="29">
        <v>101</v>
      </c>
      <c r="B108">
        <v>1975</v>
      </c>
      <c r="C108" t="s">
        <v>218</v>
      </c>
      <c r="D108">
        <v>1975</v>
      </c>
      <c r="E108" s="73">
        <v>7988</v>
      </c>
      <c r="F108">
        <f t="shared" si="27"/>
        <v>335</v>
      </c>
      <c r="G108" s="73">
        <f t="shared" si="28"/>
        <v>7988</v>
      </c>
      <c r="H108">
        <f t="shared" si="29"/>
        <v>59.79</v>
      </c>
      <c r="I108">
        <f t="shared" si="29"/>
        <v>28.257999999999999</v>
      </c>
      <c r="J108">
        <f t="shared" si="29"/>
        <v>423.048</v>
      </c>
      <c r="K108" s="73">
        <f t="shared" si="30"/>
        <v>2892455</v>
      </c>
      <c r="L108">
        <f t="shared" si="31"/>
        <v>7.5</v>
      </c>
      <c r="M108" s="13">
        <f t="shared" si="32"/>
        <v>8128</v>
      </c>
      <c r="N108" s="13">
        <f t="shared" si="33"/>
        <v>5</v>
      </c>
      <c r="O108" s="16">
        <f t="shared" si="34"/>
        <v>8133</v>
      </c>
      <c r="P108" s="13"/>
      <c r="Q108" s="13">
        <f t="shared" si="35"/>
        <v>2722880</v>
      </c>
      <c r="R108" s="13">
        <f t="shared" si="36"/>
        <v>2921380</v>
      </c>
      <c r="S108" s="13">
        <f t="shared" si="37"/>
        <v>198500</v>
      </c>
      <c r="T108" s="13">
        <f t="shared" si="38"/>
        <v>2724555</v>
      </c>
      <c r="U108" s="13">
        <f t="shared" si="39"/>
        <v>196825</v>
      </c>
      <c r="V108" s="11"/>
      <c r="W108" s="11"/>
      <c r="X108" s="11">
        <f t="shared" si="40"/>
        <v>1675</v>
      </c>
      <c r="Y108" s="11">
        <f t="shared" si="41"/>
        <v>141</v>
      </c>
      <c r="Z108" s="11">
        <f t="shared" si="42"/>
        <v>299</v>
      </c>
      <c r="AA108" s="112">
        <f t="shared" si="43"/>
        <v>38</v>
      </c>
      <c r="AB108" s="11">
        <f t="shared" si="44"/>
        <v>2115</v>
      </c>
      <c r="AC108" s="11">
        <f t="shared" si="45"/>
        <v>0</v>
      </c>
      <c r="AD108" s="11">
        <f t="shared" si="24"/>
        <v>196825</v>
      </c>
      <c r="AF108">
        <f t="shared" si="25"/>
        <v>198500</v>
      </c>
      <c r="AH108">
        <f t="shared" si="46"/>
        <v>1675</v>
      </c>
      <c r="AK108">
        <f t="shared" si="26"/>
        <v>1975</v>
      </c>
      <c r="AP108">
        <v>1975</v>
      </c>
      <c r="AQ108" t="s">
        <v>218</v>
      </c>
      <c r="AR108">
        <v>1975</v>
      </c>
      <c r="AS108" s="73">
        <v>7988</v>
      </c>
      <c r="AT108">
        <v>335</v>
      </c>
      <c r="AU108" s="73">
        <v>7988</v>
      </c>
      <c r="AV108">
        <v>60</v>
      </c>
      <c r="AW108" s="73">
        <v>17173</v>
      </c>
      <c r="AX108" s="73">
        <v>22809</v>
      </c>
      <c r="AY108" s="73">
        <v>2675980</v>
      </c>
      <c r="BA108">
        <v>1975</v>
      </c>
      <c r="BB108">
        <v>59.79</v>
      </c>
      <c r="BC108">
        <v>28.257999999999999</v>
      </c>
      <c r="BD108">
        <v>423.048</v>
      </c>
      <c r="BE108">
        <v>7.5</v>
      </c>
      <c r="BF108">
        <v>1975</v>
      </c>
      <c r="BG108" s="73">
        <v>2892455</v>
      </c>
      <c r="BH108">
        <v>1975</v>
      </c>
      <c r="BI108" s="73">
        <v>2729580</v>
      </c>
      <c r="BJ108">
        <v>7.5</v>
      </c>
      <c r="BK108">
        <v>1975</v>
      </c>
      <c r="BL108" t="s">
        <v>218</v>
      </c>
      <c r="BM108">
        <v>1975</v>
      </c>
      <c r="BN108">
        <v>335</v>
      </c>
      <c r="BO108">
        <v>59.79</v>
      </c>
      <c r="BP108">
        <v>28.257999999999999</v>
      </c>
      <c r="BQ108">
        <v>423.048</v>
      </c>
      <c r="BR108">
        <v>7.5</v>
      </c>
      <c r="BT108">
        <v>1975</v>
      </c>
      <c r="BU108" t="s">
        <v>218</v>
      </c>
      <c r="BV108">
        <v>1975</v>
      </c>
      <c r="BW108" s="73">
        <v>7988</v>
      </c>
      <c r="BX108" s="73">
        <v>2892455</v>
      </c>
      <c r="BZ108" t="s">
        <v>95</v>
      </c>
    </row>
    <row r="109" spans="1:78" x14ac:dyDescent="0.2">
      <c r="A109" s="29">
        <v>102</v>
      </c>
      <c r="B109">
        <v>1989</v>
      </c>
      <c r="C109" t="s">
        <v>95</v>
      </c>
      <c r="D109">
        <v>1989</v>
      </c>
      <c r="E109" s="73">
        <v>7988</v>
      </c>
      <c r="F109">
        <f t="shared" si="27"/>
        <v>382</v>
      </c>
      <c r="G109" s="73">
        <f t="shared" si="28"/>
        <v>7988</v>
      </c>
      <c r="H109">
        <f t="shared" si="29"/>
        <v>29.33</v>
      </c>
      <c r="I109">
        <f t="shared" si="29"/>
        <v>28.895</v>
      </c>
      <c r="J109">
        <f t="shared" si="29"/>
        <v>440.22500000000002</v>
      </c>
      <c r="K109" s="73">
        <f t="shared" si="30"/>
        <v>3019464</v>
      </c>
      <c r="L109">
        <f t="shared" si="31"/>
        <v>14.5</v>
      </c>
      <c r="M109" s="13">
        <f t="shared" si="32"/>
        <v>8128</v>
      </c>
      <c r="N109" s="13">
        <f t="shared" si="33"/>
        <v>5</v>
      </c>
      <c r="O109" s="16">
        <f t="shared" si="34"/>
        <v>8133</v>
      </c>
      <c r="P109" s="13"/>
      <c r="Q109" s="13">
        <f t="shared" si="35"/>
        <v>3104896</v>
      </c>
      <c r="R109" s="13">
        <f t="shared" si="36"/>
        <v>3049659</v>
      </c>
      <c r="S109" s="13">
        <f t="shared" si="37"/>
        <v>0</v>
      </c>
      <c r="T109" s="13">
        <f t="shared" si="38"/>
        <v>3106806</v>
      </c>
      <c r="U109" s="13">
        <f t="shared" si="39"/>
        <v>0</v>
      </c>
      <c r="V109" s="11"/>
      <c r="W109" s="11"/>
      <c r="X109" s="11">
        <f t="shared" si="40"/>
        <v>1910</v>
      </c>
      <c r="Y109" s="11">
        <f t="shared" si="41"/>
        <v>144</v>
      </c>
      <c r="Z109" s="11">
        <f t="shared" si="42"/>
        <v>147</v>
      </c>
      <c r="AA109" s="112">
        <f t="shared" si="43"/>
        <v>73</v>
      </c>
      <c r="AB109" s="11">
        <f t="shared" si="44"/>
        <v>2201</v>
      </c>
      <c r="AC109" s="11">
        <f t="shared" si="45"/>
        <v>0</v>
      </c>
      <c r="AD109" s="11">
        <f t="shared" si="24"/>
        <v>0</v>
      </c>
      <c r="AF109">
        <f t="shared" si="25"/>
        <v>0</v>
      </c>
      <c r="AH109">
        <f t="shared" si="46"/>
        <v>0</v>
      </c>
      <c r="AK109">
        <f t="shared" si="26"/>
        <v>1989</v>
      </c>
      <c r="AP109">
        <v>1989</v>
      </c>
      <c r="AQ109" t="s">
        <v>95</v>
      </c>
      <c r="AR109">
        <v>1989</v>
      </c>
      <c r="AS109" s="73">
        <v>7988</v>
      </c>
      <c r="AT109">
        <v>382</v>
      </c>
      <c r="AU109" s="73">
        <v>7988</v>
      </c>
      <c r="AV109">
        <v>29</v>
      </c>
      <c r="AW109" s="73">
        <v>21514</v>
      </c>
      <c r="AX109" s="73">
        <v>32223</v>
      </c>
      <c r="AY109" s="73">
        <v>3051416</v>
      </c>
      <c r="BA109">
        <v>1989</v>
      </c>
      <c r="BB109">
        <v>29.33</v>
      </c>
      <c r="BC109">
        <v>28.895</v>
      </c>
      <c r="BD109">
        <v>440.22500000000002</v>
      </c>
      <c r="BE109">
        <v>14.5</v>
      </c>
      <c r="BF109">
        <v>1989</v>
      </c>
      <c r="BG109" s="73">
        <v>3019464</v>
      </c>
      <c r="BH109">
        <v>1989</v>
      </c>
      <c r="BI109" s="73">
        <v>3112536</v>
      </c>
      <c r="BJ109">
        <v>14.5</v>
      </c>
      <c r="BK109">
        <v>1989</v>
      </c>
      <c r="BL109" t="s">
        <v>95</v>
      </c>
      <c r="BM109">
        <v>1989</v>
      </c>
      <c r="BN109">
        <v>382</v>
      </c>
      <c r="BO109">
        <v>29.33</v>
      </c>
      <c r="BP109">
        <v>28.895</v>
      </c>
      <c r="BQ109">
        <v>440.22500000000002</v>
      </c>
      <c r="BR109">
        <v>14.5</v>
      </c>
      <c r="BT109">
        <v>1989</v>
      </c>
      <c r="BU109" t="s">
        <v>95</v>
      </c>
      <c r="BV109">
        <v>1989</v>
      </c>
      <c r="BW109" s="73">
        <v>7988</v>
      </c>
      <c r="BX109" s="73">
        <v>3019464</v>
      </c>
      <c r="BZ109" t="s">
        <v>96</v>
      </c>
    </row>
    <row r="110" spans="1:78" x14ac:dyDescent="0.2">
      <c r="A110" s="29">
        <v>103</v>
      </c>
      <c r="B110">
        <v>2007</v>
      </c>
      <c r="C110" t="s">
        <v>96</v>
      </c>
      <c r="D110">
        <v>2007</v>
      </c>
      <c r="E110" s="73">
        <v>7988</v>
      </c>
      <c r="F110">
        <f t="shared" si="27"/>
        <v>515.70000000000005</v>
      </c>
      <c r="G110" s="73">
        <f t="shared" si="28"/>
        <v>7988</v>
      </c>
      <c r="H110">
        <f t="shared" si="29"/>
        <v>82.64</v>
      </c>
      <c r="I110">
        <f t="shared" si="29"/>
        <v>31.548999999999999</v>
      </c>
      <c r="J110">
        <f t="shared" si="29"/>
        <v>629.88900000000001</v>
      </c>
      <c r="K110" s="73">
        <f t="shared" si="30"/>
        <v>4224054</v>
      </c>
      <c r="L110">
        <f t="shared" si="31"/>
        <v>12.5</v>
      </c>
      <c r="M110" s="13">
        <f t="shared" si="32"/>
        <v>8128</v>
      </c>
      <c r="N110" s="13">
        <f t="shared" si="33"/>
        <v>5</v>
      </c>
      <c r="O110" s="16">
        <f t="shared" si="34"/>
        <v>8133</v>
      </c>
      <c r="P110" s="13"/>
      <c r="Q110" s="13">
        <f t="shared" si="35"/>
        <v>4191610</v>
      </c>
      <c r="R110" s="13">
        <f t="shared" si="36"/>
        <v>4266295</v>
      </c>
      <c r="S110" s="13">
        <f t="shared" si="37"/>
        <v>74685</v>
      </c>
      <c r="T110" s="13">
        <f t="shared" si="38"/>
        <v>4194188</v>
      </c>
      <c r="U110" s="13">
        <f t="shared" si="39"/>
        <v>72107</v>
      </c>
      <c r="V110" s="11"/>
      <c r="W110" s="11"/>
      <c r="X110" s="11">
        <f t="shared" si="40"/>
        <v>2579</v>
      </c>
      <c r="Y110" s="11">
        <f t="shared" si="41"/>
        <v>158</v>
      </c>
      <c r="Z110" s="11">
        <f t="shared" si="42"/>
        <v>413</v>
      </c>
      <c r="AA110" s="112">
        <f t="shared" si="43"/>
        <v>63</v>
      </c>
      <c r="AB110" s="11">
        <f t="shared" si="44"/>
        <v>3150</v>
      </c>
      <c r="AC110" s="11">
        <f t="shared" si="45"/>
        <v>0</v>
      </c>
      <c r="AD110" s="11">
        <f t="shared" si="24"/>
        <v>72107</v>
      </c>
      <c r="AF110">
        <f t="shared" si="25"/>
        <v>74685</v>
      </c>
      <c r="AH110">
        <f t="shared" si="46"/>
        <v>2578</v>
      </c>
      <c r="AK110">
        <f t="shared" si="26"/>
        <v>2007</v>
      </c>
      <c r="AP110">
        <v>2007</v>
      </c>
      <c r="AQ110" t="s">
        <v>96</v>
      </c>
      <c r="AR110">
        <v>2007</v>
      </c>
      <c r="AS110" s="73">
        <v>7988</v>
      </c>
      <c r="AT110">
        <v>515.70000000000005</v>
      </c>
      <c r="AU110" s="73">
        <v>7988</v>
      </c>
      <c r="AV110">
        <v>83</v>
      </c>
      <c r="AW110" s="73">
        <v>31404</v>
      </c>
      <c r="AX110" s="73">
        <v>48995</v>
      </c>
      <c r="AY110" s="73">
        <v>4119412</v>
      </c>
      <c r="BA110">
        <v>2007</v>
      </c>
      <c r="BB110">
        <v>82.64</v>
      </c>
      <c r="BC110">
        <v>31.548999999999999</v>
      </c>
      <c r="BD110">
        <v>629.88900000000001</v>
      </c>
      <c r="BE110">
        <v>12.5</v>
      </c>
      <c r="BF110">
        <v>2007</v>
      </c>
      <c r="BG110" s="73">
        <v>4224054</v>
      </c>
      <c r="BH110">
        <v>2007</v>
      </c>
      <c r="BI110" s="73">
        <v>4201924</v>
      </c>
      <c r="BJ110">
        <v>12.5</v>
      </c>
      <c r="BK110">
        <v>2007</v>
      </c>
      <c r="BL110" t="s">
        <v>96</v>
      </c>
      <c r="BM110">
        <v>2007</v>
      </c>
      <c r="BN110">
        <v>515.70000000000005</v>
      </c>
      <c r="BO110">
        <v>82.64</v>
      </c>
      <c r="BP110">
        <v>31.548999999999999</v>
      </c>
      <c r="BQ110">
        <v>629.88900000000001</v>
      </c>
      <c r="BR110">
        <v>12.5</v>
      </c>
      <c r="BT110">
        <v>2007</v>
      </c>
      <c r="BU110" t="s">
        <v>96</v>
      </c>
      <c r="BV110">
        <v>2007</v>
      </c>
      <c r="BW110" s="73">
        <v>7988</v>
      </c>
      <c r="BX110" s="73">
        <v>4224054</v>
      </c>
      <c r="BZ110" t="s">
        <v>97</v>
      </c>
    </row>
    <row r="111" spans="1:78" x14ac:dyDescent="0.2">
      <c r="A111" s="29">
        <v>104</v>
      </c>
      <c r="B111">
        <v>2088</v>
      </c>
      <c r="C111" t="s">
        <v>97</v>
      </c>
      <c r="D111">
        <v>2088</v>
      </c>
      <c r="E111" s="73">
        <v>7988</v>
      </c>
      <c r="F111">
        <f t="shared" si="27"/>
        <v>584.70000000000005</v>
      </c>
      <c r="G111" s="73">
        <f t="shared" si="28"/>
        <v>8071</v>
      </c>
      <c r="H111">
        <f t="shared" si="29"/>
        <v>82.64</v>
      </c>
      <c r="I111">
        <f t="shared" si="29"/>
        <v>19.052</v>
      </c>
      <c r="J111">
        <f t="shared" si="29"/>
        <v>686.39200000000005</v>
      </c>
      <c r="K111" s="73">
        <f t="shared" si="30"/>
        <v>4871656</v>
      </c>
      <c r="L111">
        <f t="shared" si="31"/>
        <v>25.5</v>
      </c>
      <c r="M111" s="13">
        <f t="shared" si="32"/>
        <v>8211</v>
      </c>
      <c r="N111" s="13">
        <f t="shared" si="33"/>
        <v>0</v>
      </c>
      <c r="O111" s="16">
        <f t="shared" si="34"/>
        <v>8211</v>
      </c>
      <c r="P111" s="13"/>
      <c r="Q111" s="13">
        <f t="shared" si="35"/>
        <v>4800972</v>
      </c>
      <c r="R111" s="13">
        <f t="shared" si="36"/>
        <v>4920373</v>
      </c>
      <c r="S111" s="13">
        <f t="shared" si="37"/>
        <v>119401</v>
      </c>
      <c r="T111" s="13">
        <f t="shared" si="38"/>
        <v>4800972</v>
      </c>
      <c r="U111" s="13">
        <f t="shared" si="39"/>
        <v>119401</v>
      </c>
      <c r="V111" s="11"/>
      <c r="W111" s="11"/>
      <c r="X111" s="11">
        <f t="shared" si="40"/>
        <v>0</v>
      </c>
      <c r="Y111" s="11">
        <f t="shared" si="41"/>
        <v>0</v>
      </c>
      <c r="Z111" s="11">
        <f t="shared" si="42"/>
        <v>0</v>
      </c>
      <c r="AA111" s="112">
        <f t="shared" si="43"/>
        <v>128</v>
      </c>
      <c r="AB111" s="11">
        <f t="shared" si="44"/>
        <v>0</v>
      </c>
      <c r="AC111" s="11">
        <f t="shared" si="45"/>
        <v>3432</v>
      </c>
      <c r="AD111" s="11">
        <f t="shared" si="24"/>
        <v>119401</v>
      </c>
      <c r="AF111">
        <f t="shared" si="25"/>
        <v>119401</v>
      </c>
      <c r="AH111">
        <f t="shared" si="46"/>
        <v>0</v>
      </c>
      <c r="AK111">
        <f t="shared" si="26"/>
        <v>2088</v>
      </c>
      <c r="AP111">
        <v>2088</v>
      </c>
      <c r="AQ111" t="s">
        <v>97</v>
      </c>
      <c r="AR111">
        <v>2088</v>
      </c>
      <c r="AS111" s="73">
        <v>7988</v>
      </c>
      <c r="AT111">
        <v>584.70000000000005</v>
      </c>
      <c r="AU111" s="73">
        <v>8071</v>
      </c>
      <c r="AV111">
        <v>83</v>
      </c>
      <c r="AW111" s="73">
        <v>55083</v>
      </c>
      <c r="AX111" s="73">
        <v>81146</v>
      </c>
      <c r="AY111" s="73">
        <v>4719114</v>
      </c>
      <c r="BA111">
        <v>2088</v>
      </c>
      <c r="BB111">
        <v>82.64</v>
      </c>
      <c r="BC111">
        <v>19.052</v>
      </c>
      <c r="BD111">
        <v>686.39200000000005</v>
      </c>
      <c r="BE111">
        <v>25.5</v>
      </c>
      <c r="BF111">
        <v>2088</v>
      </c>
      <c r="BG111" s="73">
        <v>4871656</v>
      </c>
      <c r="BH111">
        <v>2088</v>
      </c>
      <c r="BI111" s="73">
        <v>4812666</v>
      </c>
      <c r="BJ111">
        <v>25.5</v>
      </c>
      <c r="BK111">
        <v>2088</v>
      </c>
      <c r="BL111" t="s">
        <v>97</v>
      </c>
      <c r="BM111">
        <v>2088</v>
      </c>
      <c r="BN111">
        <v>584.70000000000005</v>
      </c>
      <c r="BO111">
        <v>82.64</v>
      </c>
      <c r="BP111">
        <v>19.052</v>
      </c>
      <c r="BQ111">
        <v>686.39200000000005</v>
      </c>
      <c r="BR111">
        <v>25.5</v>
      </c>
      <c r="BT111">
        <v>2088</v>
      </c>
      <c r="BU111" t="s">
        <v>97</v>
      </c>
      <c r="BV111">
        <v>2088</v>
      </c>
      <c r="BW111" s="73">
        <v>8071</v>
      </c>
      <c r="BX111" s="73">
        <v>4871656</v>
      </c>
      <c r="BZ111" t="s">
        <v>98</v>
      </c>
    </row>
    <row r="112" spans="1:78" x14ac:dyDescent="0.2">
      <c r="A112" s="29">
        <v>105</v>
      </c>
      <c r="B112">
        <v>2097</v>
      </c>
      <c r="C112" t="s">
        <v>98</v>
      </c>
      <c r="D112">
        <v>2097</v>
      </c>
      <c r="E112" s="73">
        <v>7988</v>
      </c>
      <c r="F112">
        <f t="shared" si="27"/>
        <v>440.5</v>
      </c>
      <c r="G112" s="73">
        <f t="shared" si="28"/>
        <v>8021</v>
      </c>
      <c r="H112">
        <f t="shared" si="29"/>
        <v>43.4</v>
      </c>
      <c r="I112">
        <f t="shared" si="29"/>
        <v>26.626000000000001</v>
      </c>
      <c r="J112">
        <f t="shared" si="29"/>
        <v>510.52600000000001</v>
      </c>
      <c r="K112" s="73">
        <f t="shared" si="30"/>
        <v>3556511</v>
      </c>
      <c r="L112">
        <f t="shared" si="31"/>
        <v>7.5</v>
      </c>
      <c r="M112" s="13">
        <f t="shared" si="32"/>
        <v>8161</v>
      </c>
      <c r="N112" s="13">
        <f t="shared" si="33"/>
        <v>0</v>
      </c>
      <c r="O112" s="16">
        <f t="shared" si="34"/>
        <v>8161</v>
      </c>
      <c r="P112" s="13"/>
      <c r="Q112" s="13">
        <f t="shared" si="35"/>
        <v>3594921</v>
      </c>
      <c r="R112" s="13">
        <f t="shared" si="36"/>
        <v>3592076</v>
      </c>
      <c r="S112" s="13">
        <f t="shared" si="37"/>
        <v>0</v>
      </c>
      <c r="T112" s="13">
        <f t="shared" si="38"/>
        <v>3594921</v>
      </c>
      <c r="U112" s="13">
        <f t="shared" si="39"/>
        <v>0</v>
      </c>
      <c r="V112" s="11"/>
      <c r="W112" s="11"/>
      <c r="X112" s="11">
        <f t="shared" si="40"/>
        <v>0</v>
      </c>
      <c r="Y112" s="11">
        <f t="shared" si="41"/>
        <v>0</v>
      </c>
      <c r="Z112" s="11">
        <f t="shared" si="42"/>
        <v>0</v>
      </c>
      <c r="AA112" s="112">
        <f t="shared" si="43"/>
        <v>38</v>
      </c>
      <c r="AB112" s="11">
        <f t="shared" si="44"/>
        <v>0</v>
      </c>
      <c r="AC112" s="11">
        <f t="shared" si="45"/>
        <v>2553</v>
      </c>
      <c r="AD112" s="11">
        <f t="shared" si="24"/>
        <v>0</v>
      </c>
      <c r="AF112">
        <f t="shared" si="25"/>
        <v>0</v>
      </c>
      <c r="AH112">
        <f t="shared" si="46"/>
        <v>0</v>
      </c>
      <c r="AK112">
        <f t="shared" si="26"/>
        <v>2097</v>
      </c>
      <c r="AP112">
        <v>2097</v>
      </c>
      <c r="AQ112" t="s">
        <v>98</v>
      </c>
      <c r="AR112">
        <v>2097</v>
      </c>
      <c r="AS112" s="73">
        <v>7988</v>
      </c>
      <c r="AT112">
        <v>440.5</v>
      </c>
      <c r="AU112" s="73">
        <v>8021</v>
      </c>
      <c r="AV112">
        <v>43</v>
      </c>
      <c r="AW112" s="73">
        <v>12813</v>
      </c>
      <c r="AX112" s="73">
        <v>18897</v>
      </c>
      <c r="AY112" s="73">
        <v>3533251</v>
      </c>
      <c r="BA112">
        <v>2097</v>
      </c>
      <c r="BB112">
        <v>43.4</v>
      </c>
      <c r="BC112">
        <v>26.626000000000001</v>
      </c>
      <c r="BD112">
        <v>510.52600000000001</v>
      </c>
      <c r="BE112">
        <v>7.5</v>
      </c>
      <c r="BF112">
        <v>2097</v>
      </c>
      <c r="BG112" s="73">
        <v>3556511</v>
      </c>
      <c r="BH112">
        <v>2097</v>
      </c>
      <c r="BI112" s="73">
        <v>3603731</v>
      </c>
      <c r="BJ112">
        <v>7.5</v>
      </c>
      <c r="BK112">
        <v>2097</v>
      </c>
      <c r="BL112" t="s">
        <v>98</v>
      </c>
      <c r="BM112">
        <v>2097</v>
      </c>
      <c r="BN112">
        <v>440.5</v>
      </c>
      <c r="BO112">
        <v>43.4</v>
      </c>
      <c r="BP112">
        <v>26.626000000000001</v>
      </c>
      <c r="BQ112">
        <v>510.52600000000001</v>
      </c>
      <c r="BR112">
        <v>7.5</v>
      </c>
      <c r="BT112">
        <v>2097</v>
      </c>
      <c r="BU112" t="s">
        <v>98</v>
      </c>
      <c r="BV112">
        <v>2097</v>
      </c>
      <c r="BW112" s="73">
        <v>8021</v>
      </c>
      <c r="BX112" s="73">
        <v>3556511</v>
      </c>
      <c r="BZ112" t="s">
        <v>99</v>
      </c>
    </row>
    <row r="113" spans="1:78" x14ac:dyDescent="0.2">
      <c r="A113" s="29">
        <v>106</v>
      </c>
      <c r="B113">
        <v>2113</v>
      </c>
      <c r="C113" t="s">
        <v>99</v>
      </c>
      <c r="D113">
        <v>2113</v>
      </c>
      <c r="E113" s="73">
        <v>7988</v>
      </c>
      <c r="F113">
        <f t="shared" si="27"/>
        <v>178.1</v>
      </c>
      <c r="G113" s="73">
        <f t="shared" si="28"/>
        <v>7988</v>
      </c>
      <c r="H113">
        <f t="shared" si="29"/>
        <v>27.64</v>
      </c>
      <c r="I113">
        <f t="shared" si="29"/>
        <v>27.218</v>
      </c>
      <c r="J113">
        <f t="shared" si="29"/>
        <v>232.958</v>
      </c>
      <c r="K113" s="73">
        <f t="shared" si="30"/>
        <v>1302044</v>
      </c>
      <c r="L113">
        <f t="shared" si="31"/>
        <v>4.5</v>
      </c>
      <c r="M113" s="13">
        <f t="shared" si="32"/>
        <v>8128</v>
      </c>
      <c r="N113" s="13">
        <f t="shared" si="33"/>
        <v>5</v>
      </c>
      <c r="O113" s="16">
        <f t="shared" si="34"/>
        <v>8133</v>
      </c>
      <c r="P113" s="13"/>
      <c r="Q113" s="13">
        <f t="shared" si="35"/>
        <v>1447597</v>
      </c>
      <c r="R113" s="13">
        <f t="shared" si="36"/>
        <v>1315064</v>
      </c>
      <c r="S113" s="13">
        <f t="shared" si="37"/>
        <v>0</v>
      </c>
      <c r="T113" s="13">
        <f t="shared" si="38"/>
        <v>1448487</v>
      </c>
      <c r="U113" s="13">
        <f t="shared" si="39"/>
        <v>0</v>
      </c>
      <c r="V113" s="11"/>
      <c r="W113" s="11"/>
      <c r="X113" s="11">
        <f t="shared" si="40"/>
        <v>891</v>
      </c>
      <c r="Y113" s="11">
        <f t="shared" si="41"/>
        <v>136</v>
      </c>
      <c r="Z113" s="11">
        <f t="shared" si="42"/>
        <v>138</v>
      </c>
      <c r="AA113" s="112">
        <f t="shared" si="43"/>
        <v>23</v>
      </c>
      <c r="AB113" s="11">
        <f t="shared" si="44"/>
        <v>1165</v>
      </c>
      <c r="AC113" s="11">
        <f t="shared" si="45"/>
        <v>0</v>
      </c>
      <c r="AD113" s="11">
        <f t="shared" si="24"/>
        <v>0</v>
      </c>
      <c r="AF113">
        <f t="shared" si="25"/>
        <v>0</v>
      </c>
      <c r="AH113">
        <f t="shared" si="46"/>
        <v>0</v>
      </c>
      <c r="AK113">
        <f t="shared" si="26"/>
        <v>2113</v>
      </c>
      <c r="AP113">
        <v>2113</v>
      </c>
      <c r="AQ113" t="s">
        <v>99</v>
      </c>
      <c r="AR113">
        <v>2113</v>
      </c>
      <c r="AS113" s="73">
        <v>7988</v>
      </c>
      <c r="AT113">
        <v>178.1</v>
      </c>
      <c r="AU113" s="73">
        <v>7988</v>
      </c>
      <c r="AV113">
        <v>28</v>
      </c>
      <c r="AW113" s="73">
        <v>6212</v>
      </c>
      <c r="AX113" s="73">
        <v>9394</v>
      </c>
      <c r="AY113" s="73">
        <v>1422663</v>
      </c>
      <c r="BA113">
        <v>2113</v>
      </c>
      <c r="BB113">
        <v>27.64</v>
      </c>
      <c r="BC113">
        <v>27.218</v>
      </c>
      <c r="BD113">
        <v>232.958</v>
      </c>
      <c r="BE113">
        <v>4.5</v>
      </c>
      <c r="BF113">
        <v>2113</v>
      </c>
      <c r="BG113" s="73">
        <v>1302044</v>
      </c>
      <c r="BH113">
        <v>2113</v>
      </c>
      <c r="BI113" s="73">
        <v>1451159</v>
      </c>
      <c r="BJ113">
        <v>4.5</v>
      </c>
      <c r="BK113">
        <v>2113</v>
      </c>
      <c r="BL113" t="s">
        <v>99</v>
      </c>
      <c r="BM113">
        <v>2113</v>
      </c>
      <c r="BN113">
        <v>178.1</v>
      </c>
      <c r="BO113">
        <v>27.64</v>
      </c>
      <c r="BP113">
        <v>27.218</v>
      </c>
      <c r="BQ113">
        <v>232.958</v>
      </c>
      <c r="BR113">
        <v>4.5</v>
      </c>
      <c r="BT113">
        <v>2113</v>
      </c>
      <c r="BU113" t="s">
        <v>99</v>
      </c>
      <c r="BV113">
        <v>2113</v>
      </c>
      <c r="BW113" s="73">
        <v>7988</v>
      </c>
      <c r="BX113" s="73">
        <v>1302044</v>
      </c>
      <c r="BZ113" t="s">
        <v>385</v>
      </c>
    </row>
    <row r="114" spans="1:78" x14ac:dyDescent="0.2">
      <c r="A114" s="29">
        <v>107</v>
      </c>
      <c r="B114">
        <v>2124</v>
      </c>
      <c r="C114" t="s">
        <v>385</v>
      </c>
      <c r="D114">
        <v>2124</v>
      </c>
      <c r="E114" s="73">
        <v>7988</v>
      </c>
      <c r="F114">
        <f t="shared" si="27"/>
        <v>1151.3</v>
      </c>
      <c r="G114" s="73">
        <f t="shared" si="28"/>
        <v>7988</v>
      </c>
      <c r="H114">
        <f t="shared" si="29"/>
        <v>145.63999999999999</v>
      </c>
      <c r="I114">
        <f t="shared" si="29"/>
        <v>71.355000000000004</v>
      </c>
      <c r="J114">
        <f t="shared" si="29"/>
        <v>1368.2950000000001</v>
      </c>
      <c r="K114" s="73">
        <f t="shared" si="30"/>
        <v>9167828</v>
      </c>
      <c r="L114">
        <f t="shared" si="31"/>
        <v>28</v>
      </c>
      <c r="M114" s="13">
        <f t="shared" si="32"/>
        <v>8128</v>
      </c>
      <c r="N114" s="13">
        <f t="shared" si="33"/>
        <v>5</v>
      </c>
      <c r="O114" s="16">
        <f t="shared" si="34"/>
        <v>8133</v>
      </c>
      <c r="P114" s="13"/>
      <c r="Q114" s="13">
        <f t="shared" si="35"/>
        <v>9357766</v>
      </c>
      <c r="R114" s="13">
        <f t="shared" si="36"/>
        <v>9259506</v>
      </c>
      <c r="S114" s="13">
        <f t="shared" si="37"/>
        <v>0</v>
      </c>
      <c r="T114" s="13">
        <f t="shared" si="38"/>
        <v>9363523</v>
      </c>
      <c r="U114" s="13">
        <f t="shared" si="39"/>
        <v>0</v>
      </c>
      <c r="V114" s="11"/>
      <c r="W114" s="11"/>
      <c r="X114" s="11">
        <f t="shared" si="40"/>
        <v>5757</v>
      </c>
      <c r="Y114" s="11">
        <f t="shared" si="41"/>
        <v>357</v>
      </c>
      <c r="Z114" s="11">
        <f t="shared" si="42"/>
        <v>728</v>
      </c>
      <c r="AA114" s="112">
        <f t="shared" si="43"/>
        <v>140</v>
      </c>
      <c r="AB114" s="11">
        <f t="shared" si="44"/>
        <v>6842</v>
      </c>
      <c r="AC114" s="11">
        <f t="shared" si="45"/>
        <v>0</v>
      </c>
      <c r="AD114" s="11">
        <f t="shared" si="24"/>
        <v>0</v>
      </c>
      <c r="AF114">
        <f t="shared" si="25"/>
        <v>0</v>
      </c>
      <c r="AH114">
        <f t="shared" si="46"/>
        <v>0</v>
      </c>
      <c r="AK114">
        <f t="shared" si="26"/>
        <v>2124</v>
      </c>
      <c r="AP114">
        <v>2124</v>
      </c>
      <c r="AQ114" t="s">
        <v>385</v>
      </c>
      <c r="AR114">
        <v>2124</v>
      </c>
      <c r="AS114" s="73">
        <v>7988</v>
      </c>
      <c r="AT114" s="110">
        <v>1151.3</v>
      </c>
      <c r="AU114" s="73">
        <v>7988</v>
      </c>
      <c r="AV114">
        <v>146</v>
      </c>
      <c r="AW114" s="73">
        <v>68243</v>
      </c>
      <c r="AX114" s="73">
        <v>106995</v>
      </c>
      <c r="AY114" s="73">
        <v>9196584</v>
      </c>
      <c r="BA114">
        <v>2124</v>
      </c>
      <c r="BB114">
        <v>145.63999999999999</v>
      </c>
      <c r="BC114">
        <v>71.355000000000004</v>
      </c>
      <c r="BD114" s="110">
        <v>1368.2950000000001</v>
      </c>
      <c r="BE114">
        <v>28</v>
      </c>
      <c r="BF114">
        <v>2124</v>
      </c>
      <c r="BG114" s="73">
        <v>9167828</v>
      </c>
      <c r="BH114">
        <v>2124</v>
      </c>
      <c r="BI114" s="73">
        <v>9380792</v>
      </c>
      <c r="BJ114">
        <v>28</v>
      </c>
      <c r="BK114">
        <v>2124</v>
      </c>
      <c r="BL114" t="s">
        <v>385</v>
      </c>
      <c r="BM114">
        <v>2124</v>
      </c>
      <c r="BN114" s="110">
        <v>1151.3</v>
      </c>
      <c r="BO114">
        <v>145.63999999999999</v>
      </c>
      <c r="BP114">
        <v>71.355000000000004</v>
      </c>
      <c r="BQ114" s="110">
        <v>1368.2950000000001</v>
      </c>
      <c r="BR114">
        <v>28</v>
      </c>
      <c r="BT114">
        <v>2124</v>
      </c>
      <c r="BU114" t="s">
        <v>385</v>
      </c>
      <c r="BV114">
        <v>2124</v>
      </c>
      <c r="BW114" s="73">
        <v>7988</v>
      </c>
      <c r="BX114" s="73">
        <v>9167828</v>
      </c>
      <c r="BZ114" t="s">
        <v>396</v>
      </c>
    </row>
    <row r="115" spans="1:78" x14ac:dyDescent="0.2">
      <c r="A115" s="29">
        <v>108</v>
      </c>
      <c r="B115">
        <v>2151</v>
      </c>
      <c r="C115" t="s">
        <v>396</v>
      </c>
      <c r="D115">
        <v>2151</v>
      </c>
      <c r="E115" s="73">
        <v>7988</v>
      </c>
      <c r="F115">
        <f t="shared" si="27"/>
        <v>400.8</v>
      </c>
      <c r="G115" s="73">
        <f t="shared" si="28"/>
        <v>8032</v>
      </c>
      <c r="H115">
        <f t="shared" si="29"/>
        <v>45.23</v>
      </c>
      <c r="I115">
        <f t="shared" si="29"/>
        <v>28.384</v>
      </c>
      <c r="J115">
        <f t="shared" si="29"/>
        <v>474.41399999999999</v>
      </c>
      <c r="K115" s="73">
        <f t="shared" si="30"/>
        <v>3401552</v>
      </c>
      <c r="L115">
        <f t="shared" si="31"/>
        <v>7</v>
      </c>
      <c r="M115" s="13">
        <f t="shared" si="32"/>
        <v>8172</v>
      </c>
      <c r="N115" s="13">
        <f t="shared" si="33"/>
        <v>0</v>
      </c>
      <c r="O115" s="16">
        <f t="shared" si="34"/>
        <v>8172</v>
      </c>
      <c r="P115" s="13"/>
      <c r="Q115" s="13">
        <f t="shared" si="35"/>
        <v>3275338</v>
      </c>
      <c r="R115" s="13">
        <f t="shared" si="36"/>
        <v>3435568</v>
      </c>
      <c r="S115" s="13">
        <f t="shared" si="37"/>
        <v>160230</v>
      </c>
      <c r="T115" s="13">
        <f t="shared" si="38"/>
        <v>3275338</v>
      </c>
      <c r="U115" s="13">
        <f t="shared" si="39"/>
        <v>160230</v>
      </c>
      <c r="V115" s="11"/>
      <c r="W115" s="11"/>
      <c r="X115" s="11">
        <f t="shared" si="40"/>
        <v>0</v>
      </c>
      <c r="Y115" s="11">
        <f t="shared" si="41"/>
        <v>0</v>
      </c>
      <c r="Z115" s="11">
        <f t="shared" si="42"/>
        <v>0</v>
      </c>
      <c r="AA115" s="112">
        <f t="shared" si="43"/>
        <v>35</v>
      </c>
      <c r="AB115" s="11">
        <f t="shared" si="44"/>
        <v>0</v>
      </c>
      <c r="AC115" s="11">
        <f t="shared" si="45"/>
        <v>2372</v>
      </c>
      <c r="AD115" s="11">
        <f t="shared" si="24"/>
        <v>160230</v>
      </c>
      <c r="AF115">
        <f t="shared" si="25"/>
        <v>160230</v>
      </c>
      <c r="AH115">
        <f t="shared" si="46"/>
        <v>0</v>
      </c>
      <c r="AK115">
        <f t="shared" si="26"/>
        <v>2151</v>
      </c>
      <c r="AP115">
        <v>2151</v>
      </c>
      <c r="AQ115" t="s">
        <v>396</v>
      </c>
      <c r="AR115">
        <v>2151</v>
      </c>
      <c r="AS115" s="73">
        <v>7988</v>
      </c>
      <c r="AT115">
        <v>400.8</v>
      </c>
      <c r="AU115" s="73">
        <v>8032</v>
      </c>
      <c r="AV115">
        <v>45</v>
      </c>
      <c r="AW115" s="73">
        <v>21646</v>
      </c>
      <c r="AX115" s="73">
        <v>29353</v>
      </c>
      <c r="AY115" s="73">
        <v>3219226</v>
      </c>
      <c r="BA115">
        <v>2151</v>
      </c>
      <c r="BB115">
        <v>45.23</v>
      </c>
      <c r="BC115">
        <v>28.384</v>
      </c>
      <c r="BD115">
        <v>474.41399999999999</v>
      </c>
      <c r="BE115">
        <v>7</v>
      </c>
      <c r="BF115">
        <v>2151</v>
      </c>
      <c r="BG115" s="73">
        <v>3401552</v>
      </c>
      <c r="BH115">
        <v>2151</v>
      </c>
      <c r="BI115" s="73">
        <v>3283354</v>
      </c>
      <c r="BJ115">
        <v>7</v>
      </c>
      <c r="BK115">
        <v>2151</v>
      </c>
      <c r="BL115" t="s">
        <v>396</v>
      </c>
      <c r="BM115">
        <v>2151</v>
      </c>
      <c r="BN115">
        <v>400.8</v>
      </c>
      <c r="BO115">
        <v>45.23</v>
      </c>
      <c r="BP115">
        <v>28.384</v>
      </c>
      <c r="BQ115">
        <v>474.41399999999999</v>
      </c>
      <c r="BR115">
        <v>7</v>
      </c>
      <c r="BT115">
        <v>2151</v>
      </c>
      <c r="BU115" t="s">
        <v>396</v>
      </c>
      <c r="BV115">
        <v>2151</v>
      </c>
      <c r="BW115" s="73">
        <v>8032</v>
      </c>
      <c r="BX115" s="73">
        <v>3401552</v>
      </c>
      <c r="BZ115" t="s">
        <v>100</v>
      </c>
    </row>
    <row r="116" spans="1:78" x14ac:dyDescent="0.2">
      <c r="A116" s="29">
        <v>109</v>
      </c>
      <c r="B116">
        <v>2169</v>
      </c>
      <c r="C116" t="s">
        <v>100</v>
      </c>
      <c r="D116">
        <v>2169</v>
      </c>
      <c r="E116" s="73">
        <v>7988</v>
      </c>
      <c r="F116">
        <f t="shared" si="27"/>
        <v>1484</v>
      </c>
      <c r="G116" s="73">
        <f t="shared" si="28"/>
        <v>7988</v>
      </c>
      <c r="H116">
        <f t="shared" si="29"/>
        <v>275.39999999999998</v>
      </c>
      <c r="I116">
        <f t="shared" si="29"/>
        <v>34.505000000000003</v>
      </c>
      <c r="J116">
        <f t="shared" si="29"/>
        <v>1793.905</v>
      </c>
      <c r="K116" s="73">
        <f t="shared" si="30"/>
        <v>11819844</v>
      </c>
      <c r="L116">
        <f t="shared" si="31"/>
        <v>28.5</v>
      </c>
      <c r="M116" s="13">
        <f t="shared" si="32"/>
        <v>8128</v>
      </c>
      <c r="N116" s="13">
        <f t="shared" si="33"/>
        <v>5</v>
      </c>
      <c r="O116" s="16">
        <f t="shared" si="34"/>
        <v>8133</v>
      </c>
      <c r="P116" s="13"/>
      <c r="Q116" s="13">
        <f t="shared" si="35"/>
        <v>12061952</v>
      </c>
      <c r="R116" s="13">
        <f t="shared" si="36"/>
        <v>11938042</v>
      </c>
      <c r="S116" s="13">
        <f t="shared" si="37"/>
        <v>0</v>
      </c>
      <c r="T116" s="13">
        <f t="shared" si="38"/>
        <v>12069372</v>
      </c>
      <c r="U116" s="13">
        <f t="shared" si="39"/>
        <v>0</v>
      </c>
      <c r="V116" s="11"/>
      <c r="W116" s="11"/>
      <c r="X116" s="11">
        <f t="shared" si="40"/>
        <v>7420</v>
      </c>
      <c r="Y116" s="11">
        <f t="shared" si="41"/>
        <v>173</v>
      </c>
      <c r="Z116" s="11">
        <f t="shared" si="42"/>
        <v>1377</v>
      </c>
      <c r="AA116" s="112">
        <f t="shared" si="43"/>
        <v>143</v>
      </c>
      <c r="AB116" s="11">
        <f t="shared" si="44"/>
        <v>8970</v>
      </c>
      <c r="AC116" s="11">
        <f t="shared" si="45"/>
        <v>0</v>
      </c>
      <c r="AD116" s="11">
        <f t="shared" si="24"/>
        <v>0</v>
      </c>
      <c r="AF116">
        <f t="shared" si="25"/>
        <v>0</v>
      </c>
      <c r="AH116">
        <f t="shared" si="46"/>
        <v>0</v>
      </c>
      <c r="AK116">
        <f t="shared" si="26"/>
        <v>2169</v>
      </c>
      <c r="AP116">
        <v>2169</v>
      </c>
      <c r="AQ116" t="s">
        <v>100</v>
      </c>
      <c r="AR116">
        <v>2169</v>
      </c>
      <c r="AS116" s="73">
        <v>7988</v>
      </c>
      <c r="AT116" s="110">
        <v>1484</v>
      </c>
      <c r="AU116" s="73">
        <v>7988</v>
      </c>
      <c r="AV116">
        <v>275</v>
      </c>
      <c r="AW116" s="73">
        <v>103757</v>
      </c>
      <c r="AX116" s="73">
        <v>147167</v>
      </c>
      <c r="AY116" s="73">
        <v>11854192</v>
      </c>
      <c r="BA116">
        <v>2169</v>
      </c>
      <c r="BB116">
        <v>275.39999999999998</v>
      </c>
      <c r="BC116">
        <v>34.505000000000003</v>
      </c>
      <c r="BD116" s="110">
        <v>1793.905</v>
      </c>
      <c r="BE116">
        <v>28.5</v>
      </c>
      <c r="BF116">
        <v>2169</v>
      </c>
      <c r="BG116" s="73">
        <v>11819844</v>
      </c>
      <c r="BH116">
        <v>2169</v>
      </c>
      <c r="BI116" s="73">
        <v>12091632</v>
      </c>
      <c r="BJ116">
        <v>28.5</v>
      </c>
      <c r="BK116">
        <v>2169</v>
      </c>
      <c r="BL116" t="s">
        <v>100</v>
      </c>
      <c r="BM116">
        <v>2169</v>
      </c>
      <c r="BN116" s="110">
        <v>1484</v>
      </c>
      <c r="BO116">
        <v>275.39999999999998</v>
      </c>
      <c r="BP116">
        <v>34.505000000000003</v>
      </c>
      <c r="BQ116" s="110">
        <v>1793.905</v>
      </c>
      <c r="BR116">
        <v>28.5</v>
      </c>
      <c r="BT116">
        <v>2169</v>
      </c>
      <c r="BU116" t="s">
        <v>100</v>
      </c>
      <c r="BV116">
        <v>2169</v>
      </c>
      <c r="BW116" s="73">
        <v>7988</v>
      </c>
      <c r="BX116" s="73">
        <v>11819844</v>
      </c>
      <c r="BZ116" t="s">
        <v>101</v>
      </c>
    </row>
    <row r="117" spans="1:78" x14ac:dyDescent="0.2">
      <c r="A117" s="29">
        <v>110</v>
      </c>
      <c r="B117">
        <v>2295</v>
      </c>
      <c r="C117" t="s">
        <v>101</v>
      </c>
      <c r="D117">
        <v>2295</v>
      </c>
      <c r="E117" s="73">
        <v>7988</v>
      </c>
      <c r="F117">
        <f t="shared" si="27"/>
        <v>1055.2</v>
      </c>
      <c r="G117" s="73">
        <f t="shared" si="28"/>
        <v>7988</v>
      </c>
      <c r="H117">
        <f t="shared" si="29"/>
        <v>174.17</v>
      </c>
      <c r="I117">
        <f t="shared" si="29"/>
        <v>30.053999999999998</v>
      </c>
      <c r="J117">
        <f t="shared" si="29"/>
        <v>1259.424</v>
      </c>
      <c r="K117" s="73">
        <f t="shared" si="30"/>
        <v>8138174</v>
      </c>
      <c r="L117">
        <f t="shared" si="31"/>
        <v>27.5</v>
      </c>
      <c r="M117" s="13">
        <f t="shared" si="32"/>
        <v>8128</v>
      </c>
      <c r="N117" s="13">
        <f t="shared" si="33"/>
        <v>5</v>
      </c>
      <c r="O117" s="16">
        <f t="shared" si="34"/>
        <v>8133</v>
      </c>
      <c r="P117" s="13"/>
      <c r="Q117" s="13">
        <f t="shared" si="35"/>
        <v>8576666</v>
      </c>
      <c r="R117" s="13">
        <f t="shared" si="36"/>
        <v>8219556</v>
      </c>
      <c r="S117" s="13">
        <f t="shared" si="37"/>
        <v>0</v>
      </c>
      <c r="T117" s="13">
        <f t="shared" si="38"/>
        <v>8581942</v>
      </c>
      <c r="U117" s="13">
        <f t="shared" si="39"/>
        <v>0</v>
      </c>
      <c r="V117" s="11"/>
      <c r="W117" s="11"/>
      <c r="X117" s="11">
        <f t="shared" si="40"/>
        <v>5276</v>
      </c>
      <c r="Y117" s="11">
        <f t="shared" si="41"/>
        <v>150</v>
      </c>
      <c r="Z117" s="11">
        <f t="shared" si="42"/>
        <v>871</v>
      </c>
      <c r="AA117" s="112">
        <f t="shared" si="43"/>
        <v>138</v>
      </c>
      <c r="AB117" s="11">
        <f t="shared" si="44"/>
        <v>6297</v>
      </c>
      <c r="AC117" s="11">
        <f t="shared" si="45"/>
        <v>0</v>
      </c>
      <c r="AD117" s="11">
        <f t="shared" si="24"/>
        <v>0</v>
      </c>
      <c r="AF117">
        <f t="shared" si="25"/>
        <v>0</v>
      </c>
      <c r="AH117">
        <f t="shared" si="46"/>
        <v>0</v>
      </c>
      <c r="AK117">
        <f t="shared" si="26"/>
        <v>2295</v>
      </c>
      <c r="AP117">
        <v>2295</v>
      </c>
      <c r="AQ117" t="s">
        <v>101</v>
      </c>
      <c r="AR117">
        <v>2295</v>
      </c>
      <c r="AS117" s="73">
        <v>7988</v>
      </c>
      <c r="AT117" s="110">
        <v>1055.2</v>
      </c>
      <c r="AU117" s="73">
        <v>7988</v>
      </c>
      <c r="AV117">
        <v>174</v>
      </c>
      <c r="AW117" s="73">
        <v>56707</v>
      </c>
      <c r="AX117" s="73">
        <v>89344</v>
      </c>
      <c r="AY117" s="73">
        <v>8428938</v>
      </c>
      <c r="BA117">
        <v>2295</v>
      </c>
      <c r="BB117">
        <v>174.17</v>
      </c>
      <c r="BC117">
        <v>30.053999999999998</v>
      </c>
      <c r="BD117" s="110">
        <v>1259.424</v>
      </c>
      <c r="BE117">
        <v>27.5</v>
      </c>
      <c r="BF117">
        <v>2295</v>
      </c>
      <c r="BG117" s="73">
        <v>8138174</v>
      </c>
      <c r="BH117">
        <v>2295</v>
      </c>
      <c r="BI117" s="73">
        <v>8597770</v>
      </c>
      <c r="BJ117">
        <v>27.5</v>
      </c>
      <c r="BK117">
        <v>2295</v>
      </c>
      <c r="BL117" t="s">
        <v>101</v>
      </c>
      <c r="BM117">
        <v>2295</v>
      </c>
      <c r="BN117" s="110">
        <v>1055.2</v>
      </c>
      <c r="BO117">
        <v>174.17</v>
      </c>
      <c r="BP117">
        <v>30.053999999999998</v>
      </c>
      <c r="BQ117" s="110">
        <v>1259.424</v>
      </c>
      <c r="BR117">
        <v>27.5</v>
      </c>
      <c r="BT117">
        <v>2295</v>
      </c>
      <c r="BU117" t="s">
        <v>101</v>
      </c>
      <c r="BV117">
        <v>2295</v>
      </c>
      <c r="BW117" s="73">
        <v>7988</v>
      </c>
      <c r="BX117" s="73">
        <v>8138174</v>
      </c>
      <c r="BZ117" t="s">
        <v>102</v>
      </c>
    </row>
    <row r="118" spans="1:78" x14ac:dyDescent="0.2">
      <c r="A118" s="29">
        <v>111</v>
      </c>
      <c r="B118">
        <v>2313</v>
      </c>
      <c r="C118" t="s">
        <v>102</v>
      </c>
      <c r="D118">
        <v>2313</v>
      </c>
      <c r="E118" s="73">
        <v>7988</v>
      </c>
      <c r="F118">
        <f t="shared" si="27"/>
        <v>3331.3</v>
      </c>
      <c r="G118" s="73">
        <f t="shared" si="28"/>
        <v>7988</v>
      </c>
      <c r="H118">
        <f t="shared" si="29"/>
        <v>464.41</v>
      </c>
      <c r="I118">
        <f t="shared" si="29"/>
        <v>87.498999999999995</v>
      </c>
      <c r="J118">
        <f t="shared" si="29"/>
        <v>3883.2089999999998</v>
      </c>
      <c r="K118" s="73">
        <f t="shared" si="30"/>
        <v>27342125</v>
      </c>
      <c r="L118">
        <f t="shared" si="31"/>
        <v>116</v>
      </c>
      <c r="M118" s="13">
        <f t="shared" si="32"/>
        <v>8128</v>
      </c>
      <c r="N118" s="13">
        <f t="shared" si="33"/>
        <v>5</v>
      </c>
      <c r="O118" s="16">
        <f t="shared" si="34"/>
        <v>8133</v>
      </c>
      <c r="P118" s="13"/>
      <c r="Q118" s="13">
        <f t="shared" si="35"/>
        <v>27076806</v>
      </c>
      <c r="R118" s="13">
        <f t="shared" si="36"/>
        <v>27615546</v>
      </c>
      <c r="S118" s="13">
        <f t="shared" si="37"/>
        <v>538740</v>
      </c>
      <c r="T118" s="13">
        <f t="shared" si="38"/>
        <v>27093463</v>
      </c>
      <c r="U118" s="13">
        <f t="shared" si="39"/>
        <v>522083</v>
      </c>
      <c r="V118" s="11"/>
      <c r="W118" s="11"/>
      <c r="X118" s="11">
        <f t="shared" si="40"/>
        <v>16657</v>
      </c>
      <c r="Y118" s="11">
        <f t="shared" si="41"/>
        <v>437</v>
      </c>
      <c r="Z118" s="11">
        <f t="shared" si="42"/>
        <v>2322</v>
      </c>
      <c r="AA118" s="112">
        <f t="shared" si="43"/>
        <v>580</v>
      </c>
      <c r="AB118" s="11">
        <f t="shared" si="44"/>
        <v>19416</v>
      </c>
      <c r="AC118" s="11">
        <f t="shared" si="45"/>
        <v>0</v>
      </c>
      <c r="AD118" s="11">
        <f t="shared" si="24"/>
        <v>522083</v>
      </c>
      <c r="AF118">
        <f t="shared" si="25"/>
        <v>538740</v>
      </c>
      <c r="AH118">
        <f t="shared" si="46"/>
        <v>16657</v>
      </c>
      <c r="AK118">
        <f t="shared" si="26"/>
        <v>2313</v>
      </c>
      <c r="AP118">
        <v>2313</v>
      </c>
      <c r="AQ118" t="s">
        <v>102</v>
      </c>
      <c r="AR118">
        <v>2313</v>
      </c>
      <c r="AS118" s="73">
        <v>7988</v>
      </c>
      <c r="AT118" s="110">
        <v>3331.3</v>
      </c>
      <c r="AU118" s="73">
        <v>7988</v>
      </c>
      <c r="AV118">
        <v>464</v>
      </c>
      <c r="AW118" s="73">
        <v>210822</v>
      </c>
      <c r="AX118" s="73">
        <v>360459</v>
      </c>
      <c r="AY118" s="73">
        <v>26610424</v>
      </c>
      <c r="BA118">
        <v>2313</v>
      </c>
      <c r="BB118">
        <v>464.41</v>
      </c>
      <c r="BC118">
        <v>87.498999999999995</v>
      </c>
      <c r="BD118" s="110">
        <v>3883.2089999999998</v>
      </c>
      <c r="BE118">
        <v>116</v>
      </c>
      <c r="BF118">
        <v>2313</v>
      </c>
      <c r="BG118" s="73">
        <v>27342125</v>
      </c>
      <c r="BH118">
        <v>2313</v>
      </c>
      <c r="BI118" s="73">
        <v>27143432</v>
      </c>
      <c r="BJ118">
        <v>116</v>
      </c>
      <c r="BK118">
        <v>2313</v>
      </c>
      <c r="BL118" t="s">
        <v>102</v>
      </c>
      <c r="BM118">
        <v>2313</v>
      </c>
      <c r="BN118" s="110">
        <v>3331.3</v>
      </c>
      <c r="BO118">
        <v>464.41</v>
      </c>
      <c r="BP118">
        <v>87.498999999999995</v>
      </c>
      <c r="BQ118" s="110">
        <v>3883.2089999999998</v>
      </c>
      <c r="BR118">
        <v>116</v>
      </c>
      <c r="BT118">
        <v>2313</v>
      </c>
      <c r="BU118" t="s">
        <v>102</v>
      </c>
      <c r="BV118">
        <v>2313</v>
      </c>
      <c r="BW118" s="73">
        <v>7988</v>
      </c>
      <c r="BX118" s="73">
        <v>27342125</v>
      </c>
      <c r="BZ118" t="s">
        <v>103</v>
      </c>
    </row>
    <row r="119" spans="1:78" x14ac:dyDescent="0.2">
      <c r="A119" s="29">
        <v>112</v>
      </c>
      <c r="B119">
        <v>2322</v>
      </c>
      <c r="C119" t="s">
        <v>103</v>
      </c>
      <c r="D119">
        <v>2322</v>
      </c>
      <c r="E119" s="73">
        <v>7988</v>
      </c>
      <c r="F119">
        <f t="shared" si="27"/>
        <v>2038.6</v>
      </c>
      <c r="G119" s="73">
        <f t="shared" si="28"/>
        <v>7988</v>
      </c>
      <c r="H119">
        <f t="shared" si="29"/>
        <v>337.16</v>
      </c>
      <c r="I119">
        <f t="shared" si="29"/>
        <v>35.244</v>
      </c>
      <c r="J119">
        <f t="shared" si="29"/>
        <v>2411.0039999999999</v>
      </c>
      <c r="K119" s="73">
        <f t="shared" si="30"/>
        <v>16619034</v>
      </c>
      <c r="L119">
        <f t="shared" si="31"/>
        <v>32.5</v>
      </c>
      <c r="M119" s="13">
        <f t="shared" si="32"/>
        <v>8128</v>
      </c>
      <c r="N119" s="13">
        <f t="shared" si="33"/>
        <v>5</v>
      </c>
      <c r="O119" s="16">
        <f t="shared" si="34"/>
        <v>8133</v>
      </c>
      <c r="P119" s="13"/>
      <c r="Q119" s="13">
        <f t="shared" si="35"/>
        <v>16569741</v>
      </c>
      <c r="R119" s="13">
        <f t="shared" si="36"/>
        <v>16785224</v>
      </c>
      <c r="S119" s="13">
        <f t="shared" si="37"/>
        <v>215483</v>
      </c>
      <c r="T119" s="13">
        <f t="shared" si="38"/>
        <v>16579934</v>
      </c>
      <c r="U119" s="13">
        <f t="shared" si="39"/>
        <v>205290</v>
      </c>
      <c r="V119" s="11"/>
      <c r="W119" s="11"/>
      <c r="X119" s="11">
        <f t="shared" si="40"/>
        <v>10193</v>
      </c>
      <c r="Y119" s="11">
        <f t="shared" si="41"/>
        <v>176</v>
      </c>
      <c r="Z119" s="11">
        <f t="shared" si="42"/>
        <v>1686</v>
      </c>
      <c r="AA119" s="112">
        <f t="shared" si="43"/>
        <v>163</v>
      </c>
      <c r="AB119" s="11">
        <f t="shared" si="44"/>
        <v>12055</v>
      </c>
      <c r="AC119" s="11">
        <f t="shared" si="45"/>
        <v>0</v>
      </c>
      <c r="AD119" s="11">
        <f t="shared" si="24"/>
        <v>205290</v>
      </c>
      <c r="AF119">
        <f t="shared" si="25"/>
        <v>215483</v>
      </c>
      <c r="AH119">
        <f t="shared" si="46"/>
        <v>10193</v>
      </c>
      <c r="AK119">
        <f t="shared" si="26"/>
        <v>2322</v>
      </c>
      <c r="AP119">
        <v>2322</v>
      </c>
      <c r="AQ119" t="s">
        <v>103</v>
      </c>
      <c r="AR119">
        <v>2322</v>
      </c>
      <c r="AS119" s="73">
        <v>7988</v>
      </c>
      <c r="AT119" s="110">
        <v>2038.6</v>
      </c>
      <c r="AU119" s="73">
        <v>7988</v>
      </c>
      <c r="AV119">
        <v>337</v>
      </c>
      <c r="AW119" s="73">
        <v>111100</v>
      </c>
      <c r="AX119" s="73">
        <v>174703</v>
      </c>
      <c r="AY119" s="73">
        <v>16284337</v>
      </c>
      <c r="BA119">
        <v>2322</v>
      </c>
      <c r="BB119">
        <v>337.16</v>
      </c>
      <c r="BC119">
        <v>35.244</v>
      </c>
      <c r="BD119" s="110">
        <v>2411.0039999999999</v>
      </c>
      <c r="BE119">
        <v>32.5</v>
      </c>
      <c r="BF119">
        <v>2322</v>
      </c>
      <c r="BG119" s="73">
        <v>16619034</v>
      </c>
      <c r="BH119">
        <v>2322</v>
      </c>
      <c r="BI119" s="73">
        <v>16610513</v>
      </c>
      <c r="BJ119">
        <v>32.5</v>
      </c>
      <c r="BK119">
        <v>2322</v>
      </c>
      <c r="BL119" t="s">
        <v>103</v>
      </c>
      <c r="BM119">
        <v>2322</v>
      </c>
      <c r="BN119" s="110">
        <v>2038.6</v>
      </c>
      <c r="BO119">
        <v>337.16</v>
      </c>
      <c r="BP119">
        <v>35.244</v>
      </c>
      <c r="BQ119" s="110">
        <v>2411.0039999999999</v>
      </c>
      <c r="BR119">
        <v>32.5</v>
      </c>
      <c r="BT119">
        <v>2322</v>
      </c>
      <c r="BU119" t="s">
        <v>103</v>
      </c>
      <c r="BV119">
        <v>2322</v>
      </c>
      <c r="BW119" s="73">
        <v>7988</v>
      </c>
      <c r="BX119" s="73">
        <v>16619034</v>
      </c>
      <c r="BZ119" t="s">
        <v>104</v>
      </c>
    </row>
    <row r="120" spans="1:78" x14ac:dyDescent="0.2">
      <c r="A120" s="29">
        <v>113</v>
      </c>
      <c r="B120">
        <v>2369</v>
      </c>
      <c r="C120" t="s">
        <v>104</v>
      </c>
      <c r="D120">
        <v>2369</v>
      </c>
      <c r="E120" s="73">
        <v>7988</v>
      </c>
      <c r="F120">
        <f t="shared" si="27"/>
        <v>437</v>
      </c>
      <c r="G120" s="73">
        <f t="shared" si="28"/>
        <v>7988</v>
      </c>
      <c r="H120">
        <f t="shared" si="29"/>
        <v>59.42</v>
      </c>
      <c r="I120">
        <f t="shared" si="29"/>
        <v>33.962000000000003</v>
      </c>
      <c r="J120">
        <f t="shared" si="29"/>
        <v>530.38199999999995</v>
      </c>
      <c r="K120" s="73">
        <f t="shared" si="30"/>
        <v>3514720</v>
      </c>
      <c r="L120">
        <f t="shared" si="31"/>
        <v>10</v>
      </c>
      <c r="M120" s="13">
        <f t="shared" si="32"/>
        <v>8128</v>
      </c>
      <c r="N120" s="13">
        <f t="shared" si="33"/>
        <v>5</v>
      </c>
      <c r="O120" s="16">
        <f t="shared" si="34"/>
        <v>8133</v>
      </c>
      <c r="P120" s="13"/>
      <c r="Q120" s="13">
        <f t="shared" si="35"/>
        <v>3551936</v>
      </c>
      <c r="R120" s="13">
        <f t="shared" si="36"/>
        <v>3549867</v>
      </c>
      <c r="S120" s="13">
        <f t="shared" si="37"/>
        <v>0</v>
      </c>
      <c r="T120" s="13">
        <f t="shared" si="38"/>
        <v>3554121</v>
      </c>
      <c r="U120" s="13">
        <f t="shared" si="39"/>
        <v>0</v>
      </c>
      <c r="V120" s="11"/>
      <c r="W120" s="11"/>
      <c r="X120" s="11">
        <f t="shared" si="40"/>
        <v>2185</v>
      </c>
      <c r="Y120" s="11">
        <f t="shared" si="41"/>
        <v>170</v>
      </c>
      <c r="Z120" s="11">
        <f t="shared" si="42"/>
        <v>297</v>
      </c>
      <c r="AA120" s="112">
        <f t="shared" si="43"/>
        <v>50</v>
      </c>
      <c r="AB120" s="11">
        <f t="shared" si="44"/>
        <v>2652</v>
      </c>
      <c r="AC120" s="11">
        <f t="shared" si="45"/>
        <v>0</v>
      </c>
      <c r="AD120" s="11">
        <f t="shared" si="24"/>
        <v>0</v>
      </c>
      <c r="AF120">
        <f t="shared" si="25"/>
        <v>0</v>
      </c>
      <c r="AH120">
        <f t="shared" si="46"/>
        <v>0</v>
      </c>
      <c r="AK120">
        <f t="shared" si="26"/>
        <v>2369</v>
      </c>
      <c r="AP120">
        <v>2369</v>
      </c>
      <c r="AQ120" t="s">
        <v>104</v>
      </c>
      <c r="AR120">
        <v>2369</v>
      </c>
      <c r="AS120" s="73">
        <v>7988</v>
      </c>
      <c r="AT120">
        <v>437</v>
      </c>
      <c r="AU120" s="73">
        <v>7988</v>
      </c>
      <c r="AV120">
        <v>59</v>
      </c>
      <c r="AW120" s="73">
        <v>13070</v>
      </c>
      <c r="AX120" s="73">
        <v>18871</v>
      </c>
      <c r="AY120" s="73">
        <v>3490756</v>
      </c>
      <c r="BA120">
        <v>2369</v>
      </c>
      <c r="BB120">
        <v>59.42</v>
      </c>
      <c r="BC120">
        <v>33.962000000000003</v>
      </c>
      <c r="BD120">
        <v>530.38199999999995</v>
      </c>
      <c r="BE120">
        <v>10</v>
      </c>
      <c r="BF120">
        <v>2369</v>
      </c>
      <c r="BG120" s="73">
        <v>3514720</v>
      </c>
      <c r="BH120">
        <v>2369</v>
      </c>
      <c r="BI120" s="73">
        <v>3560676</v>
      </c>
      <c r="BJ120">
        <v>10</v>
      </c>
      <c r="BK120">
        <v>2369</v>
      </c>
      <c r="BL120" t="s">
        <v>104</v>
      </c>
      <c r="BM120">
        <v>2369</v>
      </c>
      <c r="BN120">
        <v>437</v>
      </c>
      <c r="BO120">
        <v>59.42</v>
      </c>
      <c r="BP120">
        <v>33.962000000000003</v>
      </c>
      <c r="BQ120">
        <v>530.38199999999995</v>
      </c>
      <c r="BR120">
        <v>10</v>
      </c>
      <c r="BT120">
        <v>2369</v>
      </c>
      <c r="BU120" t="s">
        <v>104</v>
      </c>
      <c r="BV120">
        <v>2369</v>
      </c>
      <c r="BW120" s="73">
        <v>7988</v>
      </c>
      <c r="BX120" s="73">
        <v>3514720</v>
      </c>
      <c r="BZ120" t="s">
        <v>106</v>
      </c>
    </row>
    <row r="121" spans="1:78" x14ac:dyDescent="0.2">
      <c r="A121" s="29">
        <v>114</v>
      </c>
      <c r="B121">
        <v>2376</v>
      </c>
      <c r="C121" t="s">
        <v>106</v>
      </c>
      <c r="D121">
        <v>2376</v>
      </c>
      <c r="E121" s="73">
        <v>7988</v>
      </c>
      <c r="F121">
        <f t="shared" si="27"/>
        <v>452.7</v>
      </c>
      <c r="G121" s="73">
        <f t="shared" si="28"/>
        <v>7988</v>
      </c>
      <c r="H121">
        <f t="shared" si="29"/>
        <v>42.54</v>
      </c>
      <c r="I121">
        <f t="shared" si="29"/>
        <v>30.489000000000001</v>
      </c>
      <c r="J121">
        <f t="shared" si="29"/>
        <v>525.72900000000004</v>
      </c>
      <c r="K121" s="73">
        <f t="shared" si="30"/>
        <v>3757555</v>
      </c>
      <c r="L121">
        <f t="shared" si="31"/>
        <v>15</v>
      </c>
      <c r="M121" s="13">
        <f t="shared" si="32"/>
        <v>8128</v>
      </c>
      <c r="N121" s="13">
        <f t="shared" si="33"/>
        <v>5</v>
      </c>
      <c r="O121" s="16">
        <f t="shared" si="34"/>
        <v>8133</v>
      </c>
      <c r="P121" s="13"/>
      <c r="Q121" s="13">
        <f t="shared" si="35"/>
        <v>3679546</v>
      </c>
      <c r="R121" s="13">
        <f t="shared" si="36"/>
        <v>3795131</v>
      </c>
      <c r="S121" s="13">
        <f t="shared" si="37"/>
        <v>115585</v>
      </c>
      <c r="T121" s="13">
        <f t="shared" si="38"/>
        <v>3681809</v>
      </c>
      <c r="U121" s="13">
        <f t="shared" si="39"/>
        <v>113322</v>
      </c>
      <c r="V121" s="11"/>
      <c r="W121" s="11"/>
      <c r="X121" s="11">
        <f t="shared" si="40"/>
        <v>2264</v>
      </c>
      <c r="Y121" s="11">
        <f t="shared" si="41"/>
        <v>152</v>
      </c>
      <c r="Z121" s="11">
        <f t="shared" si="42"/>
        <v>213</v>
      </c>
      <c r="AA121" s="112">
        <f t="shared" si="43"/>
        <v>75</v>
      </c>
      <c r="AB121" s="11">
        <f t="shared" si="44"/>
        <v>2629</v>
      </c>
      <c r="AC121" s="11">
        <f t="shared" si="45"/>
        <v>0</v>
      </c>
      <c r="AD121" s="11">
        <f t="shared" si="24"/>
        <v>113322</v>
      </c>
      <c r="AF121">
        <f t="shared" si="25"/>
        <v>115585</v>
      </c>
      <c r="AH121">
        <f t="shared" si="46"/>
        <v>2263</v>
      </c>
      <c r="AK121">
        <f t="shared" si="26"/>
        <v>2376</v>
      </c>
      <c r="AP121">
        <v>2376</v>
      </c>
      <c r="AQ121" t="s">
        <v>106</v>
      </c>
      <c r="AR121">
        <v>2376</v>
      </c>
      <c r="AS121" s="73">
        <v>7988</v>
      </c>
      <c r="AT121">
        <v>452.7</v>
      </c>
      <c r="AU121" s="73">
        <v>7988</v>
      </c>
      <c r="AV121">
        <v>43</v>
      </c>
      <c r="AW121" s="73">
        <v>35871</v>
      </c>
      <c r="AX121" s="73">
        <v>47122</v>
      </c>
      <c r="AY121" s="73">
        <v>3616168</v>
      </c>
      <c r="BA121">
        <v>2376</v>
      </c>
      <c r="BB121">
        <v>42.54</v>
      </c>
      <c r="BC121">
        <v>30.489000000000001</v>
      </c>
      <c r="BD121">
        <v>525.72900000000004</v>
      </c>
      <c r="BE121">
        <v>15</v>
      </c>
      <c r="BF121">
        <v>2376</v>
      </c>
      <c r="BG121" s="73">
        <v>3757555</v>
      </c>
      <c r="BH121">
        <v>2376</v>
      </c>
      <c r="BI121" s="73">
        <v>3688600</v>
      </c>
      <c r="BJ121">
        <v>15</v>
      </c>
      <c r="BK121">
        <v>2376</v>
      </c>
      <c r="BL121" t="s">
        <v>106</v>
      </c>
      <c r="BM121">
        <v>2376</v>
      </c>
      <c r="BN121">
        <v>452.7</v>
      </c>
      <c r="BO121">
        <v>42.54</v>
      </c>
      <c r="BP121">
        <v>30.489000000000001</v>
      </c>
      <c r="BQ121">
        <v>525.72900000000004</v>
      </c>
      <c r="BR121">
        <v>15</v>
      </c>
      <c r="BT121">
        <v>2376</v>
      </c>
      <c r="BU121" t="s">
        <v>106</v>
      </c>
      <c r="BV121">
        <v>2376</v>
      </c>
      <c r="BW121" s="73">
        <v>7988</v>
      </c>
      <c r="BX121" s="73">
        <v>3757555</v>
      </c>
      <c r="BZ121" t="s">
        <v>386</v>
      </c>
    </row>
    <row r="122" spans="1:78" x14ac:dyDescent="0.2">
      <c r="A122" s="29">
        <v>115</v>
      </c>
      <c r="B122">
        <v>2403</v>
      </c>
      <c r="C122" t="s">
        <v>386</v>
      </c>
      <c r="D122">
        <v>2403</v>
      </c>
      <c r="E122" s="73">
        <v>7988</v>
      </c>
      <c r="F122">
        <f t="shared" si="27"/>
        <v>825.4</v>
      </c>
      <c r="G122" s="73">
        <f t="shared" si="28"/>
        <v>7988</v>
      </c>
      <c r="H122">
        <f t="shared" si="29"/>
        <v>84.34</v>
      </c>
      <c r="I122">
        <f t="shared" si="29"/>
        <v>34.728000000000002</v>
      </c>
      <c r="J122">
        <f t="shared" si="29"/>
        <v>944.46799999999996</v>
      </c>
      <c r="K122" s="73">
        <f t="shared" si="30"/>
        <v>6584508</v>
      </c>
      <c r="L122">
        <f t="shared" si="31"/>
        <v>39.5</v>
      </c>
      <c r="M122" s="13">
        <f t="shared" si="32"/>
        <v>8128</v>
      </c>
      <c r="N122" s="13">
        <f t="shared" si="33"/>
        <v>5</v>
      </c>
      <c r="O122" s="16">
        <f t="shared" si="34"/>
        <v>8133</v>
      </c>
      <c r="P122" s="13"/>
      <c r="Q122" s="13">
        <f t="shared" si="35"/>
        <v>6708851</v>
      </c>
      <c r="R122" s="13">
        <f t="shared" si="36"/>
        <v>6650353</v>
      </c>
      <c r="S122" s="13">
        <f t="shared" si="37"/>
        <v>0</v>
      </c>
      <c r="T122" s="13">
        <f t="shared" si="38"/>
        <v>6712978</v>
      </c>
      <c r="U122" s="13">
        <f t="shared" si="39"/>
        <v>0</v>
      </c>
      <c r="V122" s="11"/>
      <c r="W122" s="11"/>
      <c r="X122" s="11">
        <f t="shared" si="40"/>
        <v>4127</v>
      </c>
      <c r="Y122" s="11">
        <f t="shared" si="41"/>
        <v>174</v>
      </c>
      <c r="Z122" s="11">
        <f t="shared" si="42"/>
        <v>422</v>
      </c>
      <c r="AA122" s="112">
        <f t="shared" si="43"/>
        <v>198</v>
      </c>
      <c r="AB122" s="11">
        <f t="shared" si="44"/>
        <v>4723</v>
      </c>
      <c r="AC122" s="11">
        <f t="shared" si="45"/>
        <v>0</v>
      </c>
      <c r="AD122" s="11">
        <f t="shared" si="24"/>
        <v>0</v>
      </c>
      <c r="AF122">
        <f t="shared" si="25"/>
        <v>0</v>
      </c>
      <c r="AH122">
        <f t="shared" si="46"/>
        <v>0</v>
      </c>
      <c r="AK122">
        <f t="shared" si="26"/>
        <v>2403</v>
      </c>
      <c r="AP122">
        <v>2403</v>
      </c>
      <c r="AQ122" t="s">
        <v>386</v>
      </c>
      <c r="AR122">
        <v>2403</v>
      </c>
      <c r="AS122" s="73">
        <v>7988</v>
      </c>
      <c r="AT122">
        <v>825.4</v>
      </c>
      <c r="AU122" s="73">
        <v>7988</v>
      </c>
      <c r="AV122">
        <v>84</v>
      </c>
      <c r="AW122" s="73">
        <v>53022</v>
      </c>
      <c r="AX122" s="73">
        <v>70224</v>
      </c>
      <c r="AY122" s="73">
        <v>6593295</v>
      </c>
      <c r="BA122">
        <v>2403</v>
      </c>
      <c r="BB122">
        <v>84.34</v>
      </c>
      <c r="BC122">
        <v>34.728000000000002</v>
      </c>
      <c r="BD122">
        <v>944.46799999999996</v>
      </c>
      <c r="BE122">
        <v>39.5</v>
      </c>
      <c r="BF122">
        <v>2403</v>
      </c>
      <c r="BG122" s="73">
        <v>6584508</v>
      </c>
      <c r="BH122">
        <v>2403</v>
      </c>
      <c r="BI122" s="73">
        <v>6725359</v>
      </c>
      <c r="BJ122">
        <v>39.5</v>
      </c>
      <c r="BK122">
        <v>2403</v>
      </c>
      <c r="BL122" t="s">
        <v>386</v>
      </c>
      <c r="BM122">
        <v>2403</v>
      </c>
      <c r="BN122">
        <v>825.4</v>
      </c>
      <c r="BO122">
        <v>84.34</v>
      </c>
      <c r="BP122">
        <v>34.728000000000002</v>
      </c>
      <c r="BQ122">
        <v>944.46799999999996</v>
      </c>
      <c r="BR122">
        <v>39.5</v>
      </c>
      <c r="BT122">
        <v>2403</v>
      </c>
      <c r="BU122" t="s">
        <v>386</v>
      </c>
      <c r="BV122">
        <v>2403</v>
      </c>
      <c r="BW122" s="73">
        <v>7988</v>
      </c>
      <c r="BX122" s="73">
        <v>6584508</v>
      </c>
      <c r="BZ122" t="s">
        <v>107</v>
      </c>
    </row>
    <row r="123" spans="1:78" x14ac:dyDescent="0.2">
      <c r="A123" s="29">
        <v>116</v>
      </c>
      <c r="B123">
        <v>2457</v>
      </c>
      <c r="C123" t="s">
        <v>107</v>
      </c>
      <c r="D123">
        <v>2457</v>
      </c>
      <c r="E123" s="73">
        <v>7988</v>
      </c>
      <c r="F123">
        <f t="shared" si="27"/>
        <v>405.2</v>
      </c>
      <c r="G123" s="73">
        <f t="shared" si="28"/>
        <v>7988</v>
      </c>
      <c r="H123">
        <f t="shared" si="29"/>
        <v>66.599999999999994</v>
      </c>
      <c r="I123">
        <f t="shared" si="29"/>
        <v>16.061</v>
      </c>
      <c r="J123">
        <f t="shared" si="29"/>
        <v>487.86099999999999</v>
      </c>
      <c r="K123" s="73">
        <f t="shared" si="30"/>
        <v>3300642</v>
      </c>
      <c r="L123">
        <f t="shared" si="31"/>
        <v>12</v>
      </c>
      <c r="M123" s="13">
        <f t="shared" si="32"/>
        <v>8128</v>
      </c>
      <c r="N123" s="13">
        <f t="shared" si="33"/>
        <v>5</v>
      </c>
      <c r="O123" s="16">
        <f t="shared" si="34"/>
        <v>8133</v>
      </c>
      <c r="P123" s="13"/>
      <c r="Q123" s="13">
        <f t="shared" si="35"/>
        <v>3293466</v>
      </c>
      <c r="R123" s="13">
        <f t="shared" si="36"/>
        <v>3333648</v>
      </c>
      <c r="S123" s="13">
        <f t="shared" si="37"/>
        <v>40182</v>
      </c>
      <c r="T123" s="13">
        <f t="shared" si="38"/>
        <v>3295492</v>
      </c>
      <c r="U123" s="13">
        <f t="shared" si="39"/>
        <v>38156</v>
      </c>
      <c r="V123" s="11"/>
      <c r="W123" s="11"/>
      <c r="X123" s="11">
        <f t="shared" si="40"/>
        <v>2026</v>
      </c>
      <c r="Y123" s="11">
        <f t="shared" si="41"/>
        <v>80</v>
      </c>
      <c r="Z123" s="11">
        <f t="shared" si="42"/>
        <v>333</v>
      </c>
      <c r="AA123" s="112">
        <f t="shared" si="43"/>
        <v>60</v>
      </c>
      <c r="AB123" s="11">
        <f t="shared" si="44"/>
        <v>2439</v>
      </c>
      <c r="AC123" s="11">
        <f t="shared" si="45"/>
        <v>0</v>
      </c>
      <c r="AD123" s="11">
        <f t="shared" si="24"/>
        <v>38156</v>
      </c>
      <c r="AF123">
        <f t="shared" si="25"/>
        <v>40182</v>
      </c>
      <c r="AH123">
        <f t="shared" si="46"/>
        <v>2026</v>
      </c>
      <c r="AK123">
        <f t="shared" si="26"/>
        <v>2457</v>
      </c>
      <c r="AP123">
        <v>2457</v>
      </c>
      <c r="AQ123" t="s">
        <v>107</v>
      </c>
      <c r="AR123">
        <v>2457</v>
      </c>
      <c r="AS123" s="73">
        <v>7988</v>
      </c>
      <c r="AT123">
        <v>405.2</v>
      </c>
      <c r="AU123" s="73">
        <v>7988</v>
      </c>
      <c r="AV123">
        <v>67</v>
      </c>
      <c r="AW123" s="73">
        <v>16298</v>
      </c>
      <c r="AX123" s="73">
        <v>24756</v>
      </c>
      <c r="AY123" s="73">
        <v>3236738</v>
      </c>
      <c r="BA123">
        <v>2457</v>
      </c>
      <c r="BB123">
        <v>66.599999999999994</v>
      </c>
      <c r="BC123">
        <v>16.061</v>
      </c>
      <c r="BD123">
        <v>487.86099999999999</v>
      </c>
      <c r="BE123">
        <v>12</v>
      </c>
      <c r="BF123">
        <v>2457</v>
      </c>
      <c r="BG123" s="73">
        <v>3300642</v>
      </c>
      <c r="BH123">
        <v>2457</v>
      </c>
      <c r="BI123" s="73">
        <v>3301570</v>
      </c>
      <c r="BJ123">
        <v>12</v>
      </c>
      <c r="BK123">
        <v>2457</v>
      </c>
      <c r="BL123" t="s">
        <v>107</v>
      </c>
      <c r="BM123">
        <v>2457</v>
      </c>
      <c r="BN123">
        <v>405.2</v>
      </c>
      <c r="BO123">
        <v>66.599999999999994</v>
      </c>
      <c r="BP123">
        <v>16.061</v>
      </c>
      <c r="BQ123">
        <v>487.86099999999999</v>
      </c>
      <c r="BR123">
        <v>12</v>
      </c>
      <c r="BT123">
        <v>2457</v>
      </c>
      <c r="BU123" t="s">
        <v>107</v>
      </c>
      <c r="BV123">
        <v>2457</v>
      </c>
      <c r="BW123" s="73">
        <v>7988</v>
      </c>
      <c r="BX123" s="73">
        <v>3300642</v>
      </c>
      <c r="BZ123" t="s">
        <v>108</v>
      </c>
    </row>
    <row r="124" spans="1:78" x14ac:dyDescent="0.2">
      <c r="A124" s="29">
        <v>117</v>
      </c>
      <c r="B124">
        <v>2466</v>
      </c>
      <c r="C124" t="s">
        <v>108</v>
      </c>
      <c r="D124">
        <v>2466</v>
      </c>
      <c r="E124" s="73">
        <v>7988</v>
      </c>
      <c r="F124">
        <f t="shared" si="27"/>
        <v>1593</v>
      </c>
      <c r="G124" s="73">
        <f t="shared" si="28"/>
        <v>7988</v>
      </c>
      <c r="H124">
        <f t="shared" si="29"/>
        <v>116.26</v>
      </c>
      <c r="I124">
        <f t="shared" si="29"/>
        <v>23.132000000000001</v>
      </c>
      <c r="J124">
        <f t="shared" si="29"/>
        <v>1732.3920000000001</v>
      </c>
      <c r="K124" s="73">
        <f t="shared" si="30"/>
        <v>12704914</v>
      </c>
      <c r="L124">
        <f t="shared" si="31"/>
        <v>34.5</v>
      </c>
      <c r="M124" s="13">
        <f t="shared" si="32"/>
        <v>8128</v>
      </c>
      <c r="N124" s="13">
        <f t="shared" si="33"/>
        <v>5</v>
      </c>
      <c r="O124" s="16">
        <f t="shared" si="34"/>
        <v>8133</v>
      </c>
      <c r="P124" s="13"/>
      <c r="Q124" s="13">
        <f t="shared" si="35"/>
        <v>12947904</v>
      </c>
      <c r="R124" s="13">
        <f t="shared" si="36"/>
        <v>12831963</v>
      </c>
      <c r="S124" s="13">
        <f t="shared" si="37"/>
        <v>0</v>
      </c>
      <c r="T124" s="13">
        <f t="shared" si="38"/>
        <v>12955869</v>
      </c>
      <c r="U124" s="13">
        <f t="shared" si="39"/>
        <v>0</v>
      </c>
      <c r="V124" s="11"/>
      <c r="W124" s="11"/>
      <c r="X124" s="11">
        <f t="shared" si="40"/>
        <v>7965</v>
      </c>
      <c r="Y124" s="11">
        <f t="shared" si="41"/>
        <v>116</v>
      </c>
      <c r="Z124" s="11">
        <f t="shared" si="42"/>
        <v>581</v>
      </c>
      <c r="AA124" s="112">
        <f t="shared" si="43"/>
        <v>173</v>
      </c>
      <c r="AB124" s="11">
        <f t="shared" si="44"/>
        <v>8662</v>
      </c>
      <c r="AC124" s="11">
        <f t="shared" si="45"/>
        <v>0</v>
      </c>
      <c r="AD124" s="11">
        <f t="shared" si="24"/>
        <v>0</v>
      </c>
      <c r="AF124">
        <f t="shared" si="25"/>
        <v>0</v>
      </c>
      <c r="AH124">
        <f t="shared" si="46"/>
        <v>0</v>
      </c>
      <c r="AK124">
        <f t="shared" si="26"/>
        <v>2466</v>
      </c>
      <c r="AP124">
        <v>2466</v>
      </c>
      <c r="AQ124" t="s">
        <v>108</v>
      </c>
      <c r="AR124">
        <v>2466</v>
      </c>
      <c r="AS124" s="73">
        <v>7988</v>
      </c>
      <c r="AT124" s="110">
        <v>1593</v>
      </c>
      <c r="AU124" s="73">
        <v>7988</v>
      </c>
      <c r="AV124">
        <v>116</v>
      </c>
      <c r="AW124" s="73">
        <v>19880</v>
      </c>
      <c r="AX124" s="73">
        <v>28843</v>
      </c>
      <c r="AY124" s="73">
        <v>12724884</v>
      </c>
      <c r="BA124">
        <v>2466</v>
      </c>
      <c r="BB124">
        <v>116.26</v>
      </c>
      <c r="BC124">
        <v>23.132000000000001</v>
      </c>
      <c r="BD124" s="110">
        <v>1732.3920000000001</v>
      </c>
      <c r="BE124">
        <v>34.5</v>
      </c>
      <c r="BF124">
        <v>2466</v>
      </c>
      <c r="BG124" s="73">
        <v>12704914</v>
      </c>
      <c r="BH124">
        <v>2466</v>
      </c>
      <c r="BI124" s="73">
        <v>12979764</v>
      </c>
      <c r="BJ124">
        <v>34.5</v>
      </c>
      <c r="BK124">
        <v>2466</v>
      </c>
      <c r="BL124" t="s">
        <v>108</v>
      </c>
      <c r="BM124">
        <v>2466</v>
      </c>
      <c r="BN124" s="110">
        <v>1593</v>
      </c>
      <c r="BO124">
        <v>116.26</v>
      </c>
      <c r="BP124">
        <v>23.132000000000001</v>
      </c>
      <c r="BQ124" s="110">
        <v>1732.3920000000001</v>
      </c>
      <c r="BR124">
        <v>34.5</v>
      </c>
      <c r="BT124">
        <v>2466</v>
      </c>
      <c r="BU124" t="s">
        <v>108</v>
      </c>
      <c r="BV124">
        <v>2466</v>
      </c>
      <c r="BW124" s="73">
        <v>7988</v>
      </c>
      <c r="BX124" s="73">
        <v>12704914</v>
      </c>
      <c r="BZ124" t="s">
        <v>109</v>
      </c>
    </row>
    <row r="125" spans="1:78" x14ac:dyDescent="0.2">
      <c r="A125" s="29">
        <v>118</v>
      </c>
      <c r="B125">
        <v>2493</v>
      </c>
      <c r="C125" t="s">
        <v>109</v>
      </c>
      <c r="D125">
        <v>2493</v>
      </c>
      <c r="E125" s="73">
        <v>7988</v>
      </c>
      <c r="F125">
        <f t="shared" si="27"/>
        <v>164</v>
      </c>
      <c r="G125" s="73">
        <f t="shared" si="28"/>
        <v>8115</v>
      </c>
      <c r="H125">
        <f t="shared" si="29"/>
        <v>27.03</v>
      </c>
      <c r="I125">
        <f t="shared" si="29"/>
        <v>21.370999999999999</v>
      </c>
      <c r="J125">
        <f t="shared" si="29"/>
        <v>212.40100000000001</v>
      </c>
      <c r="K125" s="73">
        <f t="shared" si="30"/>
        <v>1282982</v>
      </c>
      <c r="L125">
        <f t="shared" si="31"/>
        <v>9.5</v>
      </c>
      <c r="M125" s="13">
        <f t="shared" si="32"/>
        <v>8255</v>
      </c>
      <c r="N125" s="13">
        <f t="shared" si="33"/>
        <v>0</v>
      </c>
      <c r="O125" s="16">
        <f t="shared" si="34"/>
        <v>8255</v>
      </c>
      <c r="P125" s="13"/>
      <c r="Q125" s="13">
        <f t="shared" si="35"/>
        <v>1353820</v>
      </c>
      <c r="R125" s="13">
        <f t="shared" si="36"/>
        <v>1295812</v>
      </c>
      <c r="S125" s="13">
        <f t="shared" si="37"/>
        <v>0</v>
      </c>
      <c r="T125" s="13">
        <f t="shared" si="38"/>
        <v>1353820</v>
      </c>
      <c r="U125" s="13">
        <f t="shared" si="39"/>
        <v>0</v>
      </c>
      <c r="V125" s="11"/>
      <c r="W125" s="11"/>
      <c r="X125" s="11">
        <f t="shared" si="40"/>
        <v>0</v>
      </c>
      <c r="Y125" s="11">
        <f t="shared" si="41"/>
        <v>0</v>
      </c>
      <c r="Z125" s="11">
        <f t="shared" si="42"/>
        <v>0</v>
      </c>
      <c r="AA125" s="112">
        <f t="shared" si="43"/>
        <v>48</v>
      </c>
      <c r="AB125" s="11">
        <f t="shared" si="44"/>
        <v>0</v>
      </c>
      <c r="AC125" s="11">
        <f t="shared" si="45"/>
        <v>1062</v>
      </c>
      <c r="AD125" s="11">
        <f t="shared" si="24"/>
        <v>0</v>
      </c>
      <c r="AF125">
        <f t="shared" si="25"/>
        <v>0</v>
      </c>
      <c r="AH125">
        <f t="shared" si="46"/>
        <v>0</v>
      </c>
      <c r="AK125">
        <f t="shared" si="26"/>
        <v>2493</v>
      </c>
      <c r="AP125">
        <v>2493</v>
      </c>
      <c r="AQ125" t="s">
        <v>109</v>
      </c>
      <c r="AR125">
        <v>2493</v>
      </c>
      <c r="AS125" s="73">
        <v>7988</v>
      </c>
      <c r="AT125">
        <v>164</v>
      </c>
      <c r="AU125" s="73">
        <v>8115</v>
      </c>
      <c r="AV125">
        <v>27</v>
      </c>
      <c r="AW125" s="73">
        <v>11933</v>
      </c>
      <c r="AX125" s="73">
        <v>15086</v>
      </c>
      <c r="AY125" s="73">
        <v>1330860</v>
      </c>
      <c r="BA125">
        <v>2493</v>
      </c>
      <c r="BB125">
        <v>27.03</v>
      </c>
      <c r="BC125">
        <v>21.370999999999999</v>
      </c>
      <c r="BD125">
        <v>212.40100000000001</v>
      </c>
      <c r="BE125">
        <v>9.5</v>
      </c>
      <c r="BF125">
        <v>2493</v>
      </c>
      <c r="BG125" s="73">
        <v>1282982</v>
      </c>
      <c r="BH125">
        <v>2493</v>
      </c>
      <c r="BI125" s="73">
        <v>1357100</v>
      </c>
      <c r="BJ125">
        <v>9.5</v>
      </c>
      <c r="BK125">
        <v>2493</v>
      </c>
      <c r="BL125" t="s">
        <v>109</v>
      </c>
      <c r="BM125">
        <v>2493</v>
      </c>
      <c r="BN125">
        <v>164</v>
      </c>
      <c r="BO125">
        <v>27.03</v>
      </c>
      <c r="BP125">
        <v>21.370999999999999</v>
      </c>
      <c r="BQ125">
        <v>212.40100000000001</v>
      </c>
      <c r="BR125">
        <v>9.5</v>
      </c>
      <c r="BT125">
        <v>2493</v>
      </c>
      <c r="BU125" t="s">
        <v>109</v>
      </c>
      <c r="BV125">
        <v>2493</v>
      </c>
      <c r="BW125" s="73">
        <v>8115</v>
      </c>
      <c r="BX125" s="73">
        <v>1282982</v>
      </c>
      <c r="BZ125" t="s">
        <v>110</v>
      </c>
    </row>
    <row r="126" spans="1:78" x14ac:dyDescent="0.2">
      <c r="A126" s="29">
        <v>119</v>
      </c>
      <c r="B126">
        <v>2502</v>
      </c>
      <c r="C126" t="s">
        <v>110</v>
      </c>
      <c r="D126">
        <v>2502</v>
      </c>
      <c r="E126" s="73">
        <v>7988</v>
      </c>
      <c r="F126">
        <f t="shared" si="27"/>
        <v>657.9</v>
      </c>
      <c r="G126" s="73">
        <f t="shared" si="28"/>
        <v>8048</v>
      </c>
      <c r="H126">
        <f t="shared" si="29"/>
        <v>77.56</v>
      </c>
      <c r="I126">
        <f t="shared" si="29"/>
        <v>28.763999999999999</v>
      </c>
      <c r="J126">
        <f t="shared" si="29"/>
        <v>764.22400000000005</v>
      </c>
      <c r="K126" s="73">
        <f t="shared" si="30"/>
        <v>4953544</v>
      </c>
      <c r="L126">
        <f t="shared" si="31"/>
        <v>16.5</v>
      </c>
      <c r="M126" s="13">
        <f t="shared" si="32"/>
        <v>8188</v>
      </c>
      <c r="N126" s="13">
        <f t="shared" si="33"/>
        <v>0</v>
      </c>
      <c r="O126" s="16">
        <f t="shared" si="34"/>
        <v>8188</v>
      </c>
      <c r="P126" s="13"/>
      <c r="Q126" s="13">
        <f t="shared" si="35"/>
        <v>5386885</v>
      </c>
      <c r="R126" s="13">
        <f t="shared" si="36"/>
        <v>5003079</v>
      </c>
      <c r="S126" s="13">
        <f t="shared" si="37"/>
        <v>0</v>
      </c>
      <c r="T126" s="13">
        <f t="shared" si="38"/>
        <v>5386885</v>
      </c>
      <c r="U126" s="13">
        <f t="shared" si="39"/>
        <v>0</v>
      </c>
      <c r="V126" s="11"/>
      <c r="W126" s="11"/>
      <c r="X126" s="11">
        <f t="shared" si="40"/>
        <v>0</v>
      </c>
      <c r="Y126" s="11">
        <f t="shared" si="41"/>
        <v>0</v>
      </c>
      <c r="Z126" s="11">
        <f t="shared" si="42"/>
        <v>0</v>
      </c>
      <c r="AA126" s="112">
        <f t="shared" si="43"/>
        <v>83</v>
      </c>
      <c r="AB126" s="11">
        <f t="shared" si="44"/>
        <v>0</v>
      </c>
      <c r="AC126" s="11">
        <f t="shared" si="45"/>
        <v>3821</v>
      </c>
      <c r="AD126" s="11">
        <f t="shared" si="24"/>
        <v>0</v>
      </c>
      <c r="AF126">
        <f t="shared" si="25"/>
        <v>0</v>
      </c>
      <c r="AH126">
        <f t="shared" si="46"/>
        <v>0</v>
      </c>
      <c r="AK126">
        <f t="shared" si="26"/>
        <v>2502</v>
      </c>
      <c r="AP126">
        <v>2502</v>
      </c>
      <c r="AQ126" t="s">
        <v>110</v>
      </c>
      <c r="AR126">
        <v>2502</v>
      </c>
      <c r="AS126" s="73">
        <v>7988</v>
      </c>
      <c r="AT126">
        <v>657.9</v>
      </c>
      <c r="AU126" s="73">
        <v>8048</v>
      </c>
      <c r="AV126">
        <v>78</v>
      </c>
      <c r="AW126" s="73">
        <v>28811</v>
      </c>
      <c r="AX126" s="73">
        <v>38498</v>
      </c>
      <c r="AY126" s="73">
        <v>5294779</v>
      </c>
      <c r="BA126">
        <v>2502</v>
      </c>
      <c r="BB126">
        <v>77.56</v>
      </c>
      <c r="BC126">
        <v>28.763999999999999</v>
      </c>
      <c r="BD126">
        <v>764.22400000000005</v>
      </c>
      <c r="BE126">
        <v>16.5</v>
      </c>
      <c r="BF126">
        <v>2502</v>
      </c>
      <c r="BG126" s="73">
        <v>4953544</v>
      </c>
      <c r="BH126">
        <v>2502</v>
      </c>
      <c r="BI126" s="73">
        <v>5400043</v>
      </c>
      <c r="BJ126">
        <v>16.5</v>
      </c>
      <c r="BK126">
        <v>2502</v>
      </c>
      <c r="BL126" t="s">
        <v>110</v>
      </c>
      <c r="BM126">
        <v>2502</v>
      </c>
      <c r="BN126">
        <v>657.9</v>
      </c>
      <c r="BO126">
        <v>77.56</v>
      </c>
      <c r="BP126">
        <v>28.763999999999999</v>
      </c>
      <c r="BQ126">
        <v>764.22400000000005</v>
      </c>
      <c r="BR126">
        <v>16.5</v>
      </c>
      <c r="BT126">
        <v>2502</v>
      </c>
      <c r="BU126" t="s">
        <v>110</v>
      </c>
      <c r="BV126">
        <v>2502</v>
      </c>
      <c r="BW126" s="73">
        <v>8048</v>
      </c>
      <c r="BX126" s="73">
        <v>4953544</v>
      </c>
      <c r="BZ126" t="s">
        <v>111</v>
      </c>
    </row>
    <row r="127" spans="1:78" x14ac:dyDescent="0.2">
      <c r="A127" s="29">
        <v>120</v>
      </c>
      <c r="B127">
        <v>2511</v>
      </c>
      <c r="C127" t="s">
        <v>111</v>
      </c>
      <c r="D127">
        <v>2511</v>
      </c>
      <c r="E127" s="73">
        <v>7988</v>
      </c>
      <c r="F127">
        <f t="shared" si="27"/>
        <v>1906</v>
      </c>
      <c r="G127" s="73">
        <f t="shared" si="28"/>
        <v>7988</v>
      </c>
      <c r="H127">
        <f t="shared" si="29"/>
        <v>234.36</v>
      </c>
      <c r="I127">
        <f t="shared" si="29"/>
        <v>45.965000000000003</v>
      </c>
      <c r="J127">
        <f t="shared" si="29"/>
        <v>2186.3249999999998</v>
      </c>
      <c r="K127" s="73">
        <f t="shared" si="30"/>
        <v>14890431</v>
      </c>
      <c r="L127">
        <f t="shared" si="31"/>
        <v>22</v>
      </c>
      <c r="M127" s="13">
        <f t="shared" si="32"/>
        <v>8128</v>
      </c>
      <c r="N127" s="13">
        <f t="shared" si="33"/>
        <v>5</v>
      </c>
      <c r="O127" s="16">
        <f t="shared" si="34"/>
        <v>8133</v>
      </c>
      <c r="P127" s="13"/>
      <c r="Q127" s="13">
        <f t="shared" si="35"/>
        <v>15491968</v>
      </c>
      <c r="R127" s="13">
        <f t="shared" si="36"/>
        <v>15039335</v>
      </c>
      <c r="S127" s="13">
        <f t="shared" si="37"/>
        <v>0</v>
      </c>
      <c r="T127" s="13">
        <f t="shared" si="38"/>
        <v>15501498</v>
      </c>
      <c r="U127" s="13">
        <f t="shared" si="39"/>
        <v>0</v>
      </c>
      <c r="V127" s="11"/>
      <c r="W127" s="11"/>
      <c r="X127" s="11">
        <f t="shared" si="40"/>
        <v>9530</v>
      </c>
      <c r="Y127" s="11">
        <f t="shared" si="41"/>
        <v>230</v>
      </c>
      <c r="Z127" s="11">
        <f t="shared" si="42"/>
        <v>1172</v>
      </c>
      <c r="AA127" s="112">
        <f t="shared" si="43"/>
        <v>110</v>
      </c>
      <c r="AB127" s="11">
        <f t="shared" si="44"/>
        <v>10932</v>
      </c>
      <c r="AC127" s="11">
        <f t="shared" si="45"/>
        <v>0</v>
      </c>
      <c r="AD127" s="11">
        <f t="shared" si="24"/>
        <v>0</v>
      </c>
      <c r="AF127">
        <f t="shared" si="25"/>
        <v>0</v>
      </c>
      <c r="AH127">
        <f t="shared" si="46"/>
        <v>0</v>
      </c>
      <c r="AK127">
        <f t="shared" si="26"/>
        <v>2511</v>
      </c>
      <c r="AP127">
        <v>2511</v>
      </c>
      <c r="AQ127" t="s">
        <v>111</v>
      </c>
      <c r="AR127">
        <v>2511</v>
      </c>
      <c r="AS127" s="73">
        <v>7988</v>
      </c>
      <c r="AT127" s="110">
        <v>1906</v>
      </c>
      <c r="AU127" s="73">
        <v>7988</v>
      </c>
      <c r="AV127">
        <v>234</v>
      </c>
      <c r="AW127" s="73">
        <v>54062</v>
      </c>
      <c r="AX127" s="73">
        <v>88838</v>
      </c>
      <c r="AY127" s="73">
        <v>15225128</v>
      </c>
      <c r="BA127">
        <v>2511</v>
      </c>
      <c r="BB127">
        <v>234.36</v>
      </c>
      <c r="BC127">
        <v>45.965000000000003</v>
      </c>
      <c r="BD127" s="110">
        <v>2186.3249999999998</v>
      </c>
      <c r="BE127">
        <v>22</v>
      </c>
      <c r="BF127">
        <v>2511</v>
      </c>
      <c r="BG127" s="73">
        <v>14890431</v>
      </c>
      <c r="BH127">
        <v>2511</v>
      </c>
      <c r="BI127" s="73">
        <v>15530088</v>
      </c>
      <c r="BJ127">
        <v>22</v>
      </c>
      <c r="BK127">
        <v>2511</v>
      </c>
      <c r="BL127" t="s">
        <v>111</v>
      </c>
      <c r="BM127">
        <v>2511</v>
      </c>
      <c r="BN127" s="110">
        <v>1906</v>
      </c>
      <c r="BO127">
        <v>234.36</v>
      </c>
      <c r="BP127">
        <v>45.965000000000003</v>
      </c>
      <c r="BQ127" s="110">
        <v>2186.3249999999998</v>
      </c>
      <c r="BR127">
        <v>22</v>
      </c>
      <c r="BT127">
        <v>2511</v>
      </c>
      <c r="BU127" t="s">
        <v>111</v>
      </c>
      <c r="BV127">
        <v>2511</v>
      </c>
      <c r="BW127" s="73">
        <v>7988</v>
      </c>
      <c r="BX127" s="73">
        <v>14890431</v>
      </c>
      <c r="BZ127" t="s">
        <v>112</v>
      </c>
    </row>
    <row r="128" spans="1:78" x14ac:dyDescent="0.2">
      <c r="A128" s="29">
        <v>121</v>
      </c>
      <c r="B128">
        <v>2520</v>
      </c>
      <c r="C128" t="s">
        <v>112</v>
      </c>
      <c r="D128">
        <v>2520</v>
      </c>
      <c r="E128" s="73">
        <v>7988</v>
      </c>
      <c r="F128">
        <f t="shared" si="27"/>
        <v>302.3</v>
      </c>
      <c r="G128" s="73">
        <f t="shared" si="28"/>
        <v>7988</v>
      </c>
      <c r="H128">
        <f t="shared" si="29"/>
        <v>38.86</v>
      </c>
      <c r="I128">
        <f t="shared" si="29"/>
        <v>24.94</v>
      </c>
      <c r="J128">
        <f t="shared" si="29"/>
        <v>366.1</v>
      </c>
      <c r="K128" s="73">
        <f t="shared" si="30"/>
        <v>2502640</v>
      </c>
      <c r="L128">
        <f t="shared" si="31"/>
        <v>8.5</v>
      </c>
      <c r="M128" s="13">
        <f t="shared" si="32"/>
        <v>8128</v>
      </c>
      <c r="N128" s="13">
        <f t="shared" si="33"/>
        <v>5</v>
      </c>
      <c r="O128" s="16">
        <f t="shared" si="34"/>
        <v>8133</v>
      </c>
      <c r="P128" s="13"/>
      <c r="Q128" s="13">
        <f t="shared" si="35"/>
        <v>2457094</v>
      </c>
      <c r="R128" s="13">
        <f t="shared" si="36"/>
        <v>2527666</v>
      </c>
      <c r="S128" s="13">
        <f t="shared" si="37"/>
        <v>70572</v>
      </c>
      <c r="T128" s="13">
        <f t="shared" si="38"/>
        <v>2458606</v>
      </c>
      <c r="U128" s="13">
        <f t="shared" si="39"/>
        <v>69060</v>
      </c>
      <c r="V128" s="11"/>
      <c r="W128" s="11"/>
      <c r="X128" s="11">
        <f t="shared" si="40"/>
        <v>1512</v>
      </c>
      <c r="Y128" s="11">
        <f t="shared" si="41"/>
        <v>125</v>
      </c>
      <c r="Z128" s="11">
        <f t="shared" si="42"/>
        <v>194</v>
      </c>
      <c r="AA128" s="112">
        <f t="shared" si="43"/>
        <v>43</v>
      </c>
      <c r="AB128" s="11">
        <f t="shared" si="44"/>
        <v>1831</v>
      </c>
      <c r="AC128" s="11">
        <f t="shared" si="45"/>
        <v>0</v>
      </c>
      <c r="AD128" s="11">
        <f t="shared" si="24"/>
        <v>69060</v>
      </c>
      <c r="AF128">
        <f t="shared" si="25"/>
        <v>70572</v>
      </c>
      <c r="AH128">
        <f t="shared" si="46"/>
        <v>1512</v>
      </c>
      <c r="AK128">
        <f t="shared" si="26"/>
        <v>2520</v>
      </c>
      <c r="AP128">
        <v>2520</v>
      </c>
      <c r="AQ128" t="s">
        <v>112</v>
      </c>
      <c r="AR128">
        <v>2520</v>
      </c>
      <c r="AS128" s="73">
        <v>7988</v>
      </c>
      <c r="AT128">
        <v>302.3</v>
      </c>
      <c r="AU128" s="73">
        <v>7988</v>
      </c>
      <c r="AV128">
        <v>39</v>
      </c>
      <c r="AW128" s="73">
        <v>13364</v>
      </c>
      <c r="AX128" s="73">
        <v>17869</v>
      </c>
      <c r="AY128" s="73">
        <v>2414772</v>
      </c>
      <c r="BA128">
        <v>2520</v>
      </c>
      <c r="BB128">
        <v>38.86</v>
      </c>
      <c r="BC128">
        <v>24.94</v>
      </c>
      <c r="BD128">
        <v>366.1</v>
      </c>
      <c r="BE128">
        <v>8.5</v>
      </c>
      <c r="BF128">
        <v>2520</v>
      </c>
      <c r="BG128" s="73">
        <v>2502640</v>
      </c>
      <c r="BH128">
        <v>2520</v>
      </c>
      <c r="BI128" s="73">
        <v>2463140</v>
      </c>
      <c r="BJ128">
        <v>8.5</v>
      </c>
      <c r="BK128">
        <v>2520</v>
      </c>
      <c r="BL128" t="s">
        <v>112</v>
      </c>
      <c r="BM128">
        <v>2520</v>
      </c>
      <c r="BN128">
        <v>302.3</v>
      </c>
      <c r="BO128">
        <v>38.86</v>
      </c>
      <c r="BP128">
        <v>24.94</v>
      </c>
      <c r="BQ128">
        <v>366.1</v>
      </c>
      <c r="BR128">
        <v>8.5</v>
      </c>
      <c r="BT128">
        <v>2520</v>
      </c>
      <c r="BU128" t="s">
        <v>112</v>
      </c>
      <c r="BV128">
        <v>2520</v>
      </c>
      <c r="BW128" s="73">
        <v>7988</v>
      </c>
      <c r="BX128" s="73">
        <v>2502640</v>
      </c>
      <c r="BZ128" t="s">
        <v>105</v>
      </c>
    </row>
    <row r="129" spans="1:78" x14ac:dyDescent="0.2">
      <c r="A129" s="29">
        <v>122</v>
      </c>
      <c r="B129">
        <v>2556</v>
      </c>
      <c r="C129" t="s">
        <v>113</v>
      </c>
      <c r="D129">
        <v>2556</v>
      </c>
      <c r="E129" s="73">
        <v>7988</v>
      </c>
      <c r="F129">
        <f t="shared" si="27"/>
        <v>376.5</v>
      </c>
      <c r="G129" s="73">
        <f t="shared" si="28"/>
        <v>7988</v>
      </c>
      <c r="H129">
        <f t="shared" si="29"/>
        <v>44.51</v>
      </c>
      <c r="I129">
        <f t="shared" si="29"/>
        <v>32.548999999999999</v>
      </c>
      <c r="J129">
        <f t="shared" si="29"/>
        <v>453.55900000000003</v>
      </c>
      <c r="K129" s="73">
        <f t="shared" si="30"/>
        <v>3005884</v>
      </c>
      <c r="L129">
        <f t="shared" si="31"/>
        <v>11</v>
      </c>
      <c r="M129" s="13">
        <f t="shared" si="32"/>
        <v>8128</v>
      </c>
      <c r="N129" s="13">
        <f t="shared" si="33"/>
        <v>5</v>
      </c>
      <c r="O129" s="16">
        <f t="shared" si="34"/>
        <v>8133</v>
      </c>
      <c r="P129" s="13"/>
      <c r="Q129" s="13">
        <f t="shared" si="35"/>
        <v>3060192</v>
      </c>
      <c r="R129" s="13">
        <f t="shared" si="36"/>
        <v>3035943</v>
      </c>
      <c r="S129" s="13">
        <f t="shared" si="37"/>
        <v>0</v>
      </c>
      <c r="T129" s="13">
        <f t="shared" si="38"/>
        <v>3062075</v>
      </c>
      <c r="U129" s="13">
        <f t="shared" si="39"/>
        <v>0</v>
      </c>
      <c r="V129" s="11"/>
      <c r="W129" s="11"/>
      <c r="X129" s="11">
        <f t="shared" si="40"/>
        <v>1883</v>
      </c>
      <c r="Y129" s="11">
        <f t="shared" si="41"/>
        <v>163</v>
      </c>
      <c r="Z129" s="11">
        <f t="shared" si="42"/>
        <v>223</v>
      </c>
      <c r="AA129" s="112">
        <f t="shared" si="43"/>
        <v>55</v>
      </c>
      <c r="AB129" s="11">
        <f t="shared" si="44"/>
        <v>2269</v>
      </c>
      <c r="AC129" s="11">
        <f t="shared" si="45"/>
        <v>0</v>
      </c>
      <c r="AD129" s="11">
        <f t="shared" si="24"/>
        <v>0</v>
      </c>
      <c r="AF129">
        <f t="shared" si="25"/>
        <v>0</v>
      </c>
      <c r="AH129">
        <f t="shared" si="46"/>
        <v>0</v>
      </c>
      <c r="AK129">
        <f t="shared" si="26"/>
        <v>2556</v>
      </c>
      <c r="AP129">
        <v>2556</v>
      </c>
      <c r="AQ129" t="s">
        <v>113</v>
      </c>
      <c r="AR129">
        <v>2556</v>
      </c>
      <c r="AS129" s="73">
        <v>7988</v>
      </c>
      <c r="AT129">
        <v>376.5</v>
      </c>
      <c r="AU129" s="73">
        <v>7988</v>
      </c>
      <c r="AV129">
        <v>45</v>
      </c>
      <c r="AW129" s="73">
        <v>16048</v>
      </c>
      <c r="AX129" s="73">
        <v>21146</v>
      </c>
      <c r="AY129" s="73">
        <v>3007482</v>
      </c>
      <c r="BA129">
        <v>2556</v>
      </c>
      <c r="BB129">
        <v>44.51</v>
      </c>
      <c r="BC129">
        <v>32.548999999999999</v>
      </c>
      <c r="BD129">
        <v>453.55900000000003</v>
      </c>
      <c r="BE129">
        <v>11</v>
      </c>
      <c r="BF129">
        <v>2556</v>
      </c>
      <c r="BG129" s="73">
        <v>3005884</v>
      </c>
      <c r="BH129">
        <v>2556</v>
      </c>
      <c r="BI129" s="73">
        <v>3067722</v>
      </c>
      <c r="BJ129">
        <v>11</v>
      </c>
      <c r="BK129">
        <v>2556</v>
      </c>
      <c r="BL129" t="s">
        <v>113</v>
      </c>
      <c r="BM129">
        <v>2556</v>
      </c>
      <c r="BN129">
        <v>376.5</v>
      </c>
      <c r="BO129">
        <v>44.51</v>
      </c>
      <c r="BP129">
        <v>32.548999999999999</v>
      </c>
      <c r="BQ129">
        <v>453.55900000000003</v>
      </c>
      <c r="BR129">
        <v>11</v>
      </c>
      <c r="BT129">
        <v>2556</v>
      </c>
      <c r="BU129" t="s">
        <v>113</v>
      </c>
      <c r="BV129">
        <v>2556</v>
      </c>
      <c r="BW129" s="73">
        <v>7988</v>
      </c>
      <c r="BX129" s="73">
        <v>3005884</v>
      </c>
      <c r="BZ129" t="s">
        <v>113</v>
      </c>
    </row>
    <row r="130" spans="1:78" x14ac:dyDescent="0.2">
      <c r="A130" s="29">
        <v>123</v>
      </c>
      <c r="B130">
        <v>2673</v>
      </c>
      <c r="C130" t="s">
        <v>185</v>
      </c>
      <c r="D130">
        <v>2673</v>
      </c>
      <c r="E130" s="73">
        <v>7988</v>
      </c>
      <c r="F130">
        <f t="shared" si="27"/>
        <v>656.7</v>
      </c>
      <c r="G130" s="73">
        <f t="shared" si="28"/>
        <v>7988</v>
      </c>
      <c r="H130">
        <f t="shared" si="29"/>
        <v>104.72</v>
      </c>
      <c r="I130">
        <f t="shared" si="29"/>
        <v>37.442999999999998</v>
      </c>
      <c r="J130">
        <f t="shared" si="29"/>
        <v>798.86300000000006</v>
      </c>
      <c r="K130" s="73">
        <f t="shared" si="30"/>
        <v>5073179</v>
      </c>
      <c r="L130">
        <f t="shared" si="31"/>
        <v>10.5</v>
      </c>
      <c r="M130" s="13">
        <f t="shared" si="32"/>
        <v>8128</v>
      </c>
      <c r="N130" s="13">
        <f t="shared" si="33"/>
        <v>5</v>
      </c>
      <c r="O130" s="16">
        <f t="shared" si="34"/>
        <v>8133</v>
      </c>
      <c r="P130" s="13"/>
      <c r="Q130" s="13">
        <f t="shared" si="35"/>
        <v>5337658</v>
      </c>
      <c r="R130" s="13">
        <f t="shared" si="36"/>
        <v>5123911</v>
      </c>
      <c r="S130" s="13">
        <f t="shared" si="37"/>
        <v>0</v>
      </c>
      <c r="T130" s="13">
        <f t="shared" si="38"/>
        <v>5340941</v>
      </c>
      <c r="U130" s="13">
        <f t="shared" si="39"/>
        <v>0</v>
      </c>
      <c r="V130" s="11"/>
      <c r="W130" s="11"/>
      <c r="X130" s="11">
        <f t="shared" si="40"/>
        <v>3284</v>
      </c>
      <c r="Y130" s="11">
        <f t="shared" si="41"/>
        <v>187</v>
      </c>
      <c r="Z130" s="11">
        <f t="shared" si="42"/>
        <v>524</v>
      </c>
      <c r="AA130" s="112">
        <f t="shared" si="43"/>
        <v>53</v>
      </c>
      <c r="AB130" s="11">
        <f t="shared" si="44"/>
        <v>3995</v>
      </c>
      <c r="AC130" s="11">
        <f t="shared" si="45"/>
        <v>0</v>
      </c>
      <c r="AD130" s="11">
        <f t="shared" si="24"/>
        <v>0</v>
      </c>
      <c r="AF130">
        <f t="shared" si="25"/>
        <v>0</v>
      </c>
      <c r="AH130">
        <f t="shared" si="46"/>
        <v>0</v>
      </c>
      <c r="AK130">
        <f t="shared" si="26"/>
        <v>2673</v>
      </c>
      <c r="AP130">
        <v>2673</v>
      </c>
      <c r="AQ130" t="s">
        <v>185</v>
      </c>
      <c r="AR130">
        <v>2673</v>
      </c>
      <c r="AS130" s="73">
        <v>7988</v>
      </c>
      <c r="AT130">
        <v>656.7</v>
      </c>
      <c r="AU130" s="73">
        <v>7988</v>
      </c>
      <c r="AV130">
        <v>105</v>
      </c>
      <c r="AW130" s="73">
        <v>43775</v>
      </c>
      <c r="AX130" s="73">
        <v>67913</v>
      </c>
      <c r="AY130" s="73">
        <v>5245720</v>
      </c>
      <c r="BA130">
        <v>2673</v>
      </c>
      <c r="BB130">
        <v>104.72</v>
      </c>
      <c r="BC130">
        <v>37.442999999999998</v>
      </c>
      <c r="BD130">
        <v>798.86300000000006</v>
      </c>
      <c r="BE130">
        <v>10.5</v>
      </c>
      <c r="BF130">
        <v>2673</v>
      </c>
      <c r="BG130" s="73">
        <v>5073179</v>
      </c>
      <c r="BH130">
        <v>2673</v>
      </c>
      <c r="BI130" s="73">
        <v>5350792</v>
      </c>
      <c r="BJ130">
        <v>10.5</v>
      </c>
      <c r="BK130">
        <v>2673</v>
      </c>
      <c r="BL130" t="s">
        <v>185</v>
      </c>
      <c r="BM130">
        <v>2673</v>
      </c>
      <c r="BN130">
        <v>656.7</v>
      </c>
      <c r="BO130">
        <v>104.72</v>
      </c>
      <c r="BP130">
        <v>37.442999999999998</v>
      </c>
      <c r="BQ130">
        <v>798.86300000000006</v>
      </c>
      <c r="BR130">
        <v>10.5</v>
      </c>
      <c r="BT130">
        <v>2673</v>
      </c>
      <c r="BU130" t="s">
        <v>185</v>
      </c>
      <c r="BV130">
        <v>2673</v>
      </c>
      <c r="BW130" s="73">
        <v>7988</v>
      </c>
      <c r="BX130" s="73">
        <v>5073179</v>
      </c>
      <c r="BZ130" t="s">
        <v>114</v>
      </c>
    </row>
    <row r="131" spans="1:78" x14ac:dyDescent="0.2">
      <c r="A131" s="29">
        <v>124</v>
      </c>
      <c r="B131">
        <v>2682</v>
      </c>
      <c r="C131" t="s">
        <v>105</v>
      </c>
      <c r="D131">
        <v>2682</v>
      </c>
      <c r="E131" s="73">
        <v>7988</v>
      </c>
      <c r="F131">
        <f t="shared" si="27"/>
        <v>230.1</v>
      </c>
      <c r="G131" s="73">
        <f t="shared" si="28"/>
        <v>7988</v>
      </c>
      <c r="H131">
        <f t="shared" si="29"/>
        <v>28.57</v>
      </c>
      <c r="I131">
        <f t="shared" si="29"/>
        <v>24.783999999999999</v>
      </c>
      <c r="J131">
        <f t="shared" si="29"/>
        <v>283.45400000000001</v>
      </c>
      <c r="K131" s="73">
        <f t="shared" si="30"/>
        <v>1991408</v>
      </c>
      <c r="L131">
        <f t="shared" si="31"/>
        <v>8</v>
      </c>
      <c r="M131" s="13">
        <f t="shared" si="32"/>
        <v>8128</v>
      </c>
      <c r="N131" s="13">
        <f t="shared" si="33"/>
        <v>5</v>
      </c>
      <c r="O131" s="16">
        <f t="shared" si="34"/>
        <v>8133</v>
      </c>
      <c r="P131" s="13"/>
      <c r="Q131" s="13">
        <f t="shared" si="35"/>
        <v>1870253</v>
      </c>
      <c r="R131" s="13">
        <f t="shared" si="36"/>
        <v>2011322</v>
      </c>
      <c r="S131" s="13">
        <f t="shared" si="37"/>
        <v>141069</v>
      </c>
      <c r="T131" s="13">
        <f t="shared" si="38"/>
        <v>1871403</v>
      </c>
      <c r="U131" s="13">
        <f t="shared" si="39"/>
        <v>139919</v>
      </c>
      <c r="V131" s="11"/>
      <c r="W131" s="11"/>
      <c r="X131" s="11">
        <f t="shared" si="40"/>
        <v>1151</v>
      </c>
      <c r="Y131" s="11">
        <f t="shared" si="41"/>
        <v>124</v>
      </c>
      <c r="Z131" s="11">
        <f t="shared" si="42"/>
        <v>143</v>
      </c>
      <c r="AA131" s="112">
        <f t="shared" si="43"/>
        <v>40</v>
      </c>
      <c r="AB131" s="11">
        <f t="shared" si="44"/>
        <v>1418</v>
      </c>
      <c r="AC131" s="11">
        <f t="shared" si="45"/>
        <v>0</v>
      </c>
      <c r="AD131" s="11">
        <f t="shared" si="24"/>
        <v>139919</v>
      </c>
      <c r="AF131">
        <f t="shared" si="25"/>
        <v>141069</v>
      </c>
      <c r="AH131">
        <f t="shared" si="46"/>
        <v>1150</v>
      </c>
      <c r="AK131">
        <f t="shared" si="26"/>
        <v>2682</v>
      </c>
      <c r="AP131">
        <v>2682</v>
      </c>
      <c r="AQ131" t="s">
        <v>105</v>
      </c>
      <c r="AR131">
        <v>2682</v>
      </c>
      <c r="AS131" s="73">
        <v>7988</v>
      </c>
      <c r="AT131">
        <v>230.1</v>
      </c>
      <c r="AU131" s="73">
        <v>7988</v>
      </c>
      <c r="AV131">
        <v>29</v>
      </c>
      <c r="AW131" s="73">
        <v>5593</v>
      </c>
      <c r="AX131" s="73">
        <v>7284</v>
      </c>
      <c r="AY131" s="73">
        <v>1838039</v>
      </c>
      <c r="BA131">
        <v>2682</v>
      </c>
      <c r="BB131">
        <v>28.57</v>
      </c>
      <c r="BC131">
        <v>24.783999999999999</v>
      </c>
      <c r="BD131">
        <v>283.45400000000001</v>
      </c>
      <c r="BE131">
        <v>8</v>
      </c>
      <c r="BF131">
        <v>2682</v>
      </c>
      <c r="BG131" s="73">
        <v>1991408</v>
      </c>
      <c r="BH131">
        <v>2682</v>
      </c>
      <c r="BI131" s="73">
        <v>1874855</v>
      </c>
      <c r="BJ131">
        <v>8</v>
      </c>
      <c r="BK131">
        <v>2682</v>
      </c>
      <c r="BL131" t="s">
        <v>105</v>
      </c>
      <c r="BM131">
        <v>2682</v>
      </c>
      <c r="BN131">
        <v>230.1</v>
      </c>
      <c r="BO131">
        <v>28.57</v>
      </c>
      <c r="BP131">
        <v>24.783999999999999</v>
      </c>
      <c r="BQ131">
        <v>283.45400000000001</v>
      </c>
      <c r="BR131">
        <v>8</v>
      </c>
      <c r="BT131">
        <v>2682</v>
      </c>
      <c r="BU131" t="s">
        <v>105</v>
      </c>
      <c r="BV131">
        <v>2682</v>
      </c>
      <c r="BW131" s="73">
        <v>7988</v>
      </c>
      <c r="BX131" s="73">
        <v>1991408</v>
      </c>
      <c r="BZ131" t="s">
        <v>115</v>
      </c>
    </row>
    <row r="132" spans="1:78" x14ac:dyDescent="0.2">
      <c r="A132" s="29">
        <v>125</v>
      </c>
      <c r="B132">
        <v>2709</v>
      </c>
      <c r="C132" t="s">
        <v>115</v>
      </c>
      <c r="D132">
        <v>2709</v>
      </c>
      <c r="E132" s="73">
        <v>7988</v>
      </c>
      <c r="F132">
        <f t="shared" si="27"/>
        <v>1467.7</v>
      </c>
      <c r="G132" s="73">
        <f t="shared" si="28"/>
        <v>7988</v>
      </c>
      <c r="H132">
        <f t="shared" si="29"/>
        <v>212.86</v>
      </c>
      <c r="I132">
        <f t="shared" si="29"/>
        <v>37.237000000000002</v>
      </c>
      <c r="J132">
        <f t="shared" si="29"/>
        <v>1717.797</v>
      </c>
      <c r="K132" s="73">
        <f t="shared" si="30"/>
        <v>11999574</v>
      </c>
      <c r="L132">
        <f t="shared" si="31"/>
        <v>36</v>
      </c>
      <c r="M132" s="13">
        <f t="shared" si="32"/>
        <v>8128</v>
      </c>
      <c r="N132" s="13">
        <f t="shared" si="33"/>
        <v>5</v>
      </c>
      <c r="O132" s="16">
        <f t="shared" si="34"/>
        <v>8133</v>
      </c>
      <c r="P132" s="13"/>
      <c r="Q132" s="13">
        <f t="shared" si="35"/>
        <v>11929466</v>
      </c>
      <c r="R132" s="13">
        <f t="shared" si="36"/>
        <v>12119570</v>
      </c>
      <c r="S132" s="13">
        <f t="shared" si="37"/>
        <v>190104</v>
      </c>
      <c r="T132" s="13">
        <f t="shared" si="38"/>
        <v>11936804</v>
      </c>
      <c r="U132" s="13">
        <f t="shared" si="39"/>
        <v>182766</v>
      </c>
      <c r="V132" s="11"/>
      <c r="W132" s="11"/>
      <c r="X132" s="11">
        <f t="shared" si="40"/>
        <v>7339</v>
      </c>
      <c r="Y132" s="11">
        <f t="shared" si="41"/>
        <v>186</v>
      </c>
      <c r="Z132" s="11">
        <f t="shared" si="42"/>
        <v>1064</v>
      </c>
      <c r="AA132" s="112">
        <f t="shared" si="43"/>
        <v>180</v>
      </c>
      <c r="AB132" s="11">
        <f t="shared" si="44"/>
        <v>8589</v>
      </c>
      <c r="AC132" s="11">
        <f t="shared" si="45"/>
        <v>0</v>
      </c>
      <c r="AD132" s="11">
        <f t="shared" si="24"/>
        <v>182766</v>
      </c>
      <c r="AF132">
        <f t="shared" si="25"/>
        <v>190104</v>
      </c>
      <c r="AH132">
        <f t="shared" si="46"/>
        <v>7338</v>
      </c>
      <c r="AK132">
        <f t="shared" si="26"/>
        <v>2709</v>
      </c>
      <c r="AP132">
        <v>2709</v>
      </c>
      <c r="AQ132" t="s">
        <v>115</v>
      </c>
      <c r="AR132">
        <v>2709</v>
      </c>
      <c r="AS132" s="73">
        <v>7988</v>
      </c>
      <c r="AT132" s="110">
        <v>1467.7</v>
      </c>
      <c r="AU132" s="73">
        <v>7988</v>
      </c>
      <c r="AV132">
        <v>213</v>
      </c>
      <c r="AW132" s="73">
        <v>83921</v>
      </c>
      <c r="AX132" s="73">
        <v>130580</v>
      </c>
      <c r="AY132" s="73">
        <v>11723988</v>
      </c>
      <c r="BA132">
        <v>2709</v>
      </c>
      <c r="BB132">
        <v>212.86</v>
      </c>
      <c r="BC132">
        <v>37.237000000000002</v>
      </c>
      <c r="BD132" s="110">
        <v>1717.797</v>
      </c>
      <c r="BE132">
        <v>36</v>
      </c>
      <c r="BF132">
        <v>2709</v>
      </c>
      <c r="BG132" s="73">
        <v>11999574</v>
      </c>
      <c r="BH132">
        <v>2709</v>
      </c>
      <c r="BI132" s="73">
        <v>11958820</v>
      </c>
      <c r="BJ132">
        <v>36</v>
      </c>
      <c r="BK132">
        <v>2709</v>
      </c>
      <c r="BL132" t="s">
        <v>115</v>
      </c>
      <c r="BM132">
        <v>2709</v>
      </c>
      <c r="BN132" s="110">
        <v>1467.7</v>
      </c>
      <c r="BO132">
        <v>212.86</v>
      </c>
      <c r="BP132">
        <v>37.237000000000002</v>
      </c>
      <c r="BQ132" s="110">
        <v>1717.797</v>
      </c>
      <c r="BR132">
        <v>36</v>
      </c>
      <c r="BT132">
        <v>2709</v>
      </c>
      <c r="BU132" t="s">
        <v>115</v>
      </c>
      <c r="BV132">
        <v>2709</v>
      </c>
      <c r="BW132" s="73">
        <v>7988</v>
      </c>
      <c r="BX132" s="73">
        <v>11999574</v>
      </c>
      <c r="BZ132" t="s">
        <v>116</v>
      </c>
    </row>
    <row r="133" spans="1:78" x14ac:dyDescent="0.2">
      <c r="A133" s="29">
        <v>126</v>
      </c>
      <c r="B133">
        <v>2718</v>
      </c>
      <c r="C133" t="s">
        <v>116</v>
      </c>
      <c r="D133">
        <v>2718</v>
      </c>
      <c r="E133" s="73">
        <v>7988</v>
      </c>
      <c r="F133">
        <f t="shared" si="27"/>
        <v>415.6</v>
      </c>
      <c r="G133" s="73">
        <f t="shared" si="28"/>
        <v>8013</v>
      </c>
      <c r="H133">
        <f t="shared" si="29"/>
        <v>90.1</v>
      </c>
      <c r="I133">
        <f t="shared" si="29"/>
        <v>23.355</v>
      </c>
      <c r="J133">
        <f t="shared" si="29"/>
        <v>529.05499999999995</v>
      </c>
      <c r="K133" s="73">
        <f t="shared" si="30"/>
        <v>3550560</v>
      </c>
      <c r="L133">
        <f t="shared" si="31"/>
        <v>12</v>
      </c>
      <c r="M133" s="13">
        <f t="shared" si="32"/>
        <v>8153</v>
      </c>
      <c r="N133" s="13">
        <f t="shared" si="33"/>
        <v>0</v>
      </c>
      <c r="O133" s="16">
        <f t="shared" si="34"/>
        <v>8153</v>
      </c>
      <c r="P133" s="13"/>
      <c r="Q133" s="13">
        <f t="shared" si="35"/>
        <v>3388387</v>
      </c>
      <c r="R133" s="13">
        <f t="shared" si="36"/>
        <v>3586066</v>
      </c>
      <c r="S133" s="13">
        <f t="shared" si="37"/>
        <v>197679</v>
      </c>
      <c r="T133" s="13">
        <f t="shared" si="38"/>
        <v>3388387</v>
      </c>
      <c r="U133" s="13">
        <f t="shared" si="39"/>
        <v>197679</v>
      </c>
      <c r="V133" s="11"/>
      <c r="W133" s="11"/>
      <c r="X133" s="11">
        <f t="shared" si="40"/>
        <v>0</v>
      </c>
      <c r="Y133" s="11">
        <f t="shared" si="41"/>
        <v>0</v>
      </c>
      <c r="Z133" s="11">
        <f t="shared" si="42"/>
        <v>0</v>
      </c>
      <c r="AA133" s="112">
        <f t="shared" si="43"/>
        <v>60</v>
      </c>
      <c r="AB133" s="11">
        <f t="shared" si="44"/>
        <v>0</v>
      </c>
      <c r="AC133" s="11">
        <f t="shared" si="45"/>
        <v>2645</v>
      </c>
      <c r="AD133" s="11">
        <f t="shared" si="24"/>
        <v>197679</v>
      </c>
      <c r="AF133">
        <f t="shared" si="25"/>
        <v>197679</v>
      </c>
      <c r="AH133">
        <f t="shared" si="46"/>
        <v>0</v>
      </c>
      <c r="AK133">
        <f t="shared" si="26"/>
        <v>2718</v>
      </c>
      <c r="AP133">
        <v>2718</v>
      </c>
      <c r="AQ133" t="s">
        <v>116</v>
      </c>
      <c r="AR133">
        <v>2718</v>
      </c>
      <c r="AS133" s="73">
        <v>7988</v>
      </c>
      <c r="AT133">
        <v>415.6</v>
      </c>
      <c r="AU133" s="73">
        <v>8013</v>
      </c>
      <c r="AV133">
        <v>90</v>
      </c>
      <c r="AW133" s="73">
        <v>18547</v>
      </c>
      <c r="AX133" s="73">
        <v>25907</v>
      </c>
      <c r="AY133" s="73">
        <v>3330203</v>
      </c>
      <c r="BA133">
        <v>2718</v>
      </c>
      <c r="BB133">
        <v>90.1</v>
      </c>
      <c r="BC133">
        <v>23.355</v>
      </c>
      <c r="BD133">
        <v>529.05499999999995</v>
      </c>
      <c r="BE133">
        <v>12</v>
      </c>
      <c r="BF133">
        <v>2718</v>
      </c>
      <c r="BG133" s="73">
        <v>3550560</v>
      </c>
      <c r="BH133">
        <v>2718</v>
      </c>
      <c r="BI133" s="73">
        <v>3396699</v>
      </c>
      <c r="BJ133">
        <v>12</v>
      </c>
      <c r="BK133">
        <v>2718</v>
      </c>
      <c r="BL133" t="s">
        <v>116</v>
      </c>
      <c r="BM133">
        <v>2718</v>
      </c>
      <c r="BN133">
        <v>415.6</v>
      </c>
      <c r="BO133">
        <v>90.1</v>
      </c>
      <c r="BP133">
        <v>23.355</v>
      </c>
      <c r="BQ133">
        <v>529.05499999999995</v>
      </c>
      <c r="BR133">
        <v>12</v>
      </c>
      <c r="BT133">
        <v>2718</v>
      </c>
      <c r="BU133" t="s">
        <v>116</v>
      </c>
      <c r="BV133">
        <v>2718</v>
      </c>
      <c r="BW133" s="73">
        <v>8013</v>
      </c>
      <c r="BX133" s="73">
        <v>3550560</v>
      </c>
      <c r="BZ133" t="s">
        <v>117</v>
      </c>
    </row>
    <row r="134" spans="1:78" x14ac:dyDescent="0.2">
      <c r="A134" s="29">
        <v>127</v>
      </c>
      <c r="B134">
        <v>2727</v>
      </c>
      <c r="C134" t="s">
        <v>117</v>
      </c>
      <c r="D134">
        <v>2727</v>
      </c>
      <c r="E134" s="73">
        <v>7988</v>
      </c>
      <c r="F134">
        <f t="shared" si="27"/>
        <v>661.1</v>
      </c>
      <c r="G134" s="73">
        <f t="shared" si="28"/>
        <v>7988</v>
      </c>
      <c r="H134">
        <f t="shared" si="29"/>
        <v>71.7</v>
      </c>
      <c r="I134">
        <f t="shared" si="29"/>
        <v>31.988</v>
      </c>
      <c r="J134">
        <f t="shared" si="29"/>
        <v>764.78800000000001</v>
      </c>
      <c r="K134" s="73">
        <f t="shared" si="30"/>
        <v>5439828</v>
      </c>
      <c r="L134">
        <f t="shared" si="31"/>
        <v>24</v>
      </c>
      <c r="M134" s="13">
        <f t="shared" si="32"/>
        <v>8128</v>
      </c>
      <c r="N134" s="13">
        <f t="shared" si="33"/>
        <v>5</v>
      </c>
      <c r="O134" s="16">
        <f t="shared" si="34"/>
        <v>8133</v>
      </c>
      <c r="P134" s="13"/>
      <c r="Q134" s="13">
        <f t="shared" si="35"/>
        <v>5373421</v>
      </c>
      <c r="R134" s="13">
        <f t="shared" si="36"/>
        <v>5494226</v>
      </c>
      <c r="S134" s="13">
        <f t="shared" si="37"/>
        <v>120805</v>
      </c>
      <c r="T134" s="13">
        <f t="shared" si="38"/>
        <v>5376726</v>
      </c>
      <c r="U134" s="13">
        <f t="shared" si="39"/>
        <v>117500</v>
      </c>
      <c r="V134" s="11"/>
      <c r="W134" s="11"/>
      <c r="X134" s="11">
        <f t="shared" si="40"/>
        <v>3306</v>
      </c>
      <c r="Y134" s="11">
        <f t="shared" si="41"/>
        <v>160</v>
      </c>
      <c r="Z134" s="11">
        <f t="shared" si="42"/>
        <v>359</v>
      </c>
      <c r="AA134" s="112">
        <f t="shared" si="43"/>
        <v>120</v>
      </c>
      <c r="AB134" s="11">
        <f t="shared" si="44"/>
        <v>3825</v>
      </c>
      <c r="AC134" s="11">
        <f t="shared" si="45"/>
        <v>0</v>
      </c>
      <c r="AD134" s="11">
        <f t="shared" si="24"/>
        <v>117500</v>
      </c>
      <c r="AF134">
        <f t="shared" si="25"/>
        <v>120805</v>
      </c>
      <c r="AH134">
        <f t="shared" si="46"/>
        <v>3305</v>
      </c>
      <c r="AK134">
        <f t="shared" si="26"/>
        <v>2727</v>
      </c>
      <c r="AP134">
        <v>2727</v>
      </c>
      <c r="AQ134" t="s">
        <v>117</v>
      </c>
      <c r="AR134">
        <v>2727</v>
      </c>
      <c r="AS134" s="73">
        <v>7988</v>
      </c>
      <c r="AT134">
        <v>661.1</v>
      </c>
      <c r="AU134" s="73">
        <v>7988</v>
      </c>
      <c r="AV134">
        <v>72</v>
      </c>
      <c r="AW134" s="73">
        <v>34126</v>
      </c>
      <c r="AX134" s="73">
        <v>52353</v>
      </c>
      <c r="AY134" s="73">
        <v>5280867</v>
      </c>
      <c r="BA134">
        <v>2727</v>
      </c>
      <c r="BB134">
        <v>71.7</v>
      </c>
      <c r="BC134">
        <v>31.988</v>
      </c>
      <c r="BD134">
        <v>764.78800000000001</v>
      </c>
      <c r="BE134">
        <v>24</v>
      </c>
      <c r="BF134">
        <v>2727</v>
      </c>
      <c r="BG134" s="73">
        <v>5439828</v>
      </c>
      <c r="BH134">
        <v>2727</v>
      </c>
      <c r="BI134" s="73">
        <v>5386643</v>
      </c>
      <c r="BJ134">
        <v>24</v>
      </c>
      <c r="BK134">
        <v>2727</v>
      </c>
      <c r="BL134" t="s">
        <v>117</v>
      </c>
      <c r="BM134">
        <v>2727</v>
      </c>
      <c r="BN134">
        <v>661.1</v>
      </c>
      <c r="BO134">
        <v>71.7</v>
      </c>
      <c r="BP134">
        <v>31.988</v>
      </c>
      <c r="BQ134">
        <v>764.78800000000001</v>
      </c>
      <c r="BR134">
        <v>24</v>
      </c>
      <c r="BT134">
        <v>2727</v>
      </c>
      <c r="BU134" t="s">
        <v>117</v>
      </c>
      <c r="BV134">
        <v>2727</v>
      </c>
      <c r="BW134" s="73">
        <v>7988</v>
      </c>
      <c r="BX134" s="73">
        <v>5439828</v>
      </c>
      <c r="BZ134" t="s">
        <v>118</v>
      </c>
    </row>
    <row r="135" spans="1:78" x14ac:dyDescent="0.2">
      <c r="A135" s="29">
        <v>128</v>
      </c>
      <c r="B135">
        <v>2754</v>
      </c>
      <c r="C135" t="s">
        <v>118</v>
      </c>
      <c r="D135">
        <v>2754</v>
      </c>
      <c r="E135" s="73">
        <v>7988</v>
      </c>
      <c r="F135">
        <f t="shared" si="27"/>
        <v>384.9</v>
      </c>
      <c r="G135" s="73">
        <f t="shared" si="28"/>
        <v>7988</v>
      </c>
      <c r="H135">
        <f t="shared" si="29"/>
        <v>54.89</v>
      </c>
      <c r="I135">
        <f t="shared" si="29"/>
        <v>49.999000000000002</v>
      </c>
      <c r="J135">
        <f t="shared" si="29"/>
        <v>489.78899999999999</v>
      </c>
      <c r="K135" s="73">
        <f t="shared" si="30"/>
        <v>3100942</v>
      </c>
      <c r="L135">
        <f t="shared" si="31"/>
        <v>14.5</v>
      </c>
      <c r="M135" s="13">
        <f t="shared" si="32"/>
        <v>8128</v>
      </c>
      <c r="N135" s="13">
        <f t="shared" si="33"/>
        <v>5</v>
      </c>
      <c r="O135" s="16">
        <f t="shared" si="34"/>
        <v>8133</v>
      </c>
      <c r="P135" s="13"/>
      <c r="Q135" s="13">
        <f t="shared" si="35"/>
        <v>3128467</v>
      </c>
      <c r="R135" s="13">
        <f t="shared" si="36"/>
        <v>3131951</v>
      </c>
      <c r="S135" s="13">
        <f t="shared" si="37"/>
        <v>3484</v>
      </c>
      <c r="T135" s="13">
        <f t="shared" si="38"/>
        <v>3130392</v>
      </c>
      <c r="U135" s="13">
        <f t="shared" si="39"/>
        <v>1559</v>
      </c>
      <c r="V135" s="11"/>
      <c r="W135" s="11"/>
      <c r="X135" s="11">
        <f t="shared" si="40"/>
        <v>1925</v>
      </c>
      <c r="Y135" s="11">
        <f t="shared" si="41"/>
        <v>250</v>
      </c>
      <c r="Z135" s="11">
        <f t="shared" si="42"/>
        <v>274</v>
      </c>
      <c r="AA135" s="112">
        <f t="shared" si="43"/>
        <v>73</v>
      </c>
      <c r="AB135" s="11">
        <f t="shared" si="44"/>
        <v>2449</v>
      </c>
      <c r="AC135" s="11">
        <f t="shared" si="45"/>
        <v>0</v>
      </c>
      <c r="AD135" s="11">
        <f t="shared" si="24"/>
        <v>1559</v>
      </c>
      <c r="AF135">
        <f t="shared" si="25"/>
        <v>3484</v>
      </c>
      <c r="AH135">
        <f t="shared" si="46"/>
        <v>1925</v>
      </c>
      <c r="AK135">
        <f t="shared" si="26"/>
        <v>2754</v>
      </c>
      <c r="AP135">
        <v>2754</v>
      </c>
      <c r="AQ135" t="s">
        <v>118</v>
      </c>
      <c r="AR135">
        <v>2754</v>
      </c>
      <c r="AS135" s="73">
        <v>7988</v>
      </c>
      <c r="AT135">
        <v>384.9</v>
      </c>
      <c r="AU135" s="73">
        <v>7988</v>
      </c>
      <c r="AV135">
        <v>55</v>
      </c>
      <c r="AW135" s="73">
        <v>22638</v>
      </c>
      <c r="AX135" s="73">
        <v>31437</v>
      </c>
      <c r="AY135" s="73">
        <v>3074581</v>
      </c>
      <c r="BA135">
        <v>2754</v>
      </c>
      <c r="BB135">
        <v>54.89</v>
      </c>
      <c r="BC135">
        <v>49.999000000000002</v>
      </c>
      <c r="BD135">
        <v>489.78899999999999</v>
      </c>
      <c r="BE135">
        <v>14.5</v>
      </c>
      <c r="BF135">
        <v>2754</v>
      </c>
      <c r="BG135" s="73">
        <v>3100942</v>
      </c>
      <c r="BH135">
        <v>2754</v>
      </c>
      <c r="BI135" s="73">
        <v>3136165</v>
      </c>
      <c r="BJ135">
        <v>14.5</v>
      </c>
      <c r="BK135">
        <v>2754</v>
      </c>
      <c r="BL135" t="s">
        <v>118</v>
      </c>
      <c r="BM135">
        <v>2754</v>
      </c>
      <c r="BN135">
        <v>384.9</v>
      </c>
      <c r="BO135">
        <v>54.89</v>
      </c>
      <c r="BP135">
        <v>49.999000000000002</v>
      </c>
      <c r="BQ135">
        <v>489.78899999999999</v>
      </c>
      <c r="BR135">
        <v>14.5</v>
      </c>
      <c r="BT135">
        <v>2754</v>
      </c>
      <c r="BU135" t="s">
        <v>118</v>
      </c>
      <c r="BV135">
        <v>2754</v>
      </c>
      <c r="BW135" s="73">
        <v>7988</v>
      </c>
      <c r="BX135" s="73">
        <v>3100942</v>
      </c>
      <c r="BZ135" t="s">
        <v>119</v>
      </c>
    </row>
    <row r="136" spans="1:78" x14ac:dyDescent="0.2">
      <c r="A136" s="29">
        <v>129</v>
      </c>
      <c r="B136">
        <v>2763</v>
      </c>
      <c r="C136" t="s">
        <v>64</v>
      </c>
      <c r="D136">
        <v>2763</v>
      </c>
      <c r="E136" s="73">
        <v>7988</v>
      </c>
      <c r="F136">
        <f t="shared" si="27"/>
        <v>625.1</v>
      </c>
      <c r="G136" s="73">
        <f t="shared" si="28"/>
        <v>8040</v>
      </c>
      <c r="H136">
        <f t="shared" si="29"/>
        <v>75.78</v>
      </c>
      <c r="I136">
        <f t="shared" si="29"/>
        <v>9.0909999999999993</v>
      </c>
      <c r="J136">
        <f t="shared" si="29"/>
        <v>709.971</v>
      </c>
      <c r="K136" s="73">
        <f t="shared" si="30"/>
        <v>5129520</v>
      </c>
      <c r="L136">
        <f t="shared" si="31"/>
        <v>17.5</v>
      </c>
      <c r="M136" s="13">
        <f t="shared" si="32"/>
        <v>8180</v>
      </c>
      <c r="N136" s="13">
        <f t="shared" si="33"/>
        <v>0</v>
      </c>
      <c r="O136" s="16">
        <f t="shared" si="34"/>
        <v>8180</v>
      </c>
      <c r="P136" s="13"/>
      <c r="Q136" s="13">
        <f t="shared" si="35"/>
        <v>5113318</v>
      </c>
      <c r="R136" s="13">
        <f t="shared" si="36"/>
        <v>5180815</v>
      </c>
      <c r="S136" s="13">
        <f t="shared" si="37"/>
        <v>67497</v>
      </c>
      <c r="T136" s="13">
        <f t="shared" si="38"/>
        <v>5113318</v>
      </c>
      <c r="U136" s="13">
        <f t="shared" si="39"/>
        <v>67497</v>
      </c>
      <c r="V136" s="11"/>
      <c r="W136" s="11"/>
      <c r="X136" s="11">
        <f t="shared" si="40"/>
        <v>0</v>
      </c>
      <c r="Y136" s="11">
        <f t="shared" si="41"/>
        <v>0</v>
      </c>
      <c r="Z136" s="11">
        <f t="shared" si="42"/>
        <v>0</v>
      </c>
      <c r="AA136" s="112">
        <f t="shared" si="43"/>
        <v>88</v>
      </c>
      <c r="AB136" s="11">
        <f t="shared" si="44"/>
        <v>0</v>
      </c>
      <c r="AC136" s="11">
        <f t="shared" si="45"/>
        <v>3550</v>
      </c>
      <c r="AD136" s="11">
        <f t="shared" ref="AD136:AD199" si="47">U136</f>
        <v>67497</v>
      </c>
      <c r="AF136">
        <f t="shared" ref="AF136:AF199" si="48">S136</f>
        <v>67497</v>
      </c>
      <c r="AH136">
        <f t="shared" si="46"/>
        <v>0</v>
      </c>
      <c r="AK136">
        <f t="shared" ref="AK136:AK199" si="49">B136</f>
        <v>2763</v>
      </c>
      <c r="AP136">
        <v>2763</v>
      </c>
      <c r="AQ136" t="s">
        <v>64</v>
      </c>
      <c r="AR136">
        <v>2763</v>
      </c>
      <c r="AS136" s="73">
        <v>7988</v>
      </c>
      <c r="AT136">
        <v>625.1</v>
      </c>
      <c r="AU136" s="73">
        <v>8040</v>
      </c>
      <c r="AV136">
        <v>76</v>
      </c>
      <c r="AW136" s="73">
        <v>48884</v>
      </c>
      <c r="AX136" s="73">
        <v>67081</v>
      </c>
      <c r="AY136" s="73">
        <v>5025804</v>
      </c>
      <c r="BA136">
        <v>2763</v>
      </c>
      <c r="BB136">
        <v>75.78</v>
      </c>
      <c r="BC136">
        <v>9.0909999999999993</v>
      </c>
      <c r="BD136">
        <v>709.971</v>
      </c>
      <c r="BE136">
        <v>17.5</v>
      </c>
      <c r="BF136">
        <v>2763</v>
      </c>
      <c r="BG136" s="73">
        <v>5129520</v>
      </c>
      <c r="BH136">
        <v>2763</v>
      </c>
      <c r="BI136" s="73">
        <v>5125820</v>
      </c>
      <c r="BJ136">
        <v>17.5</v>
      </c>
      <c r="BK136">
        <v>2763</v>
      </c>
      <c r="BL136" t="s">
        <v>64</v>
      </c>
      <c r="BM136">
        <v>2763</v>
      </c>
      <c r="BN136">
        <v>625.1</v>
      </c>
      <c r="BO136">
        <v>75.78</v>
      </c>
      <c r="BP136">
        <v>9.0909999999999993</v>
      </c>
      <c r="BQ136">
        <v>709.971</v>
      </c>
      <c r="BR136">
        <v>17.5</v>
      </c>
      <c r="BT136">
        <v>2763</v>
      </c>
      <c r="BU136" t="s">
        <v>64</v>
      </c>
      <c r="BV136">
        <v>2763</v>
      </c>
      <c r="BW136" s="73">
        <v>8040</v>
      </c>
      <c r="BX136" s="73">
        <v>5129520</v>
      </c>
      <c r="BZ136" t="s">
        <v>120</v>
      </c>
    </row>
    <row r="137" spans="1:78" x14ac:dyDescent="0.2">
      <c r="A137" s="29">
        <v>130</v>
      </c>
      <c r="B137">
        <v>2766</v>
      </c>
      <c r="C137" t="s">
        <v>337</v>
      </c>
      <c r="D137">
        <v>2766</v>
      </c>
      <c r="E137" s="73">
        <v>7988</v>
      </c>
      <c r="F137">
        <f t="shared" ref="F137:F200" si="50">INDEX($BK$7:$BR$332,MATCH($B137,$BK$7:$BK$332,0),MATCH(F$7,$BK$7:$BR$7,0))</f>
        <v>308</v>
      </c>
      <c r="G137" s="73">
        <f t="shared" ref="G137:G200" si="51">INDEX($BT$7:$BX$332,MATCH(B137,$BT$7:$BT$332,0),4)</f>
        <v>8048</v>
      </c>
      <c r="H137">
        <f t="shared" ref="H137:J168" si="52">INDEX($BK$7:$BR$332,MATCH($B137,$BK$7:$BK$332,0),MATCH(H$7,$BK$7:$BR$7,0))</f>
        <v>24.47</v>
      </c>
      <c r="I137">
        <f t="shared" si="52"/>
        <v>28.033999999999999</v>
      </c>
      <c r="J137">
        <f t="shared" si="52"/>
        <v>360.50400000000002</v>
      </c>
      <c r="K137" s="73">
        <f t="shared" ref="K137:K200" si="53">INDEX($BT$7:$BX$332,MATCH(B137,$BT$7:$BT$332,0),5)</f>
        <v>2478784</v>
      </c>
      <c r="L137">
        <f t="shared" ref="L137:L200" si="54">INDEX($BK$7:$BR$332,MATCH($B137,$BK$7:$BK$332,0),MATCH(L$7,$BK$7:$BR$7,0))</f>
        <v>11.5</v>
      </c>
      <c r="M137" s="13">
        <f t="shared" ref="M137:M200" si="55">$P$3+G137</f>
        <v>8188</v>
      </c>
      <c r="N137" s="13">
        <f t="shared" ref="N137:N200" si="56">IF(M137&lt;$S$3,$S$3-M137,0)</f>
        <v>0</v>
      </c>
      <c r="O137" s="16">
        <f t="shared" ref="O137:O200" si="57">N137+M137</f>
        <v>8188</v>
      </c>
      <c r="P137" s="13"/>
      <c r="Q137" s="13">
        <f t="shared" ref="Q137:Q200" si="58">ROUND(M137*F137,0)</f>
        <v>2521904</v>
      </c>
      <c r="R137" s="13">
        <f t="shared" ref="R137:R200" si="59">ROUND(1.01*K137,0)</f>
        <v>2503572</v>
      </c>
      <c r="S137" s="13">
        <f t="shared" ref="S137:S200" si="60">IF(Q137&lt;R137,R137-Q137,0)</f>
        <v>0</v>
      </c>
      <c r="T137" s="13">
        <f t="shared" ref="T137:T200" si="61">ROUND(O137*F137,0)</f>
        <v>2521904</v>
      </c>
      <c r="U137" s="13">
        <f t="shared" ref="U137:U200" si="62">IF(T137&lt;R137,R137-T137,0)</f>
        <v>0</v>
      </c>
      <c r="V137" s="11"/>
      <c r="W137" s="11"/>
      <c r="X137" s="11">
        <f t="shared" ref="X137:X200" si="63">ROUND(N137*F137,0)</f>
        <v>0</v>
      </c>
      <c r="Y137" s="11">
        <f t="shared" ref="Y137:Y200" si="64">ROUND(N137*I137,0)</f>
        <v>0</v>
      </c>
      <c r="Z137" s="11">
        <f t="shared" ref="Z137:Z200" si="65">ROUND(N137*H137,0)</f>
        <v>0</v>
      </c>
      <c r="AA137" s="112">
        <f t="shared" ref="AA137:AA200" si="66">ROUND($S$1*L137,0)</f>
        <v>58</v>
      </c>
      <c r="AB137" s="11">
        <f t="shared" ref="AB137:AB200" si="67">SUM(X137:Z137)</f>
        <v>0</v>
      </c>
      <c r="AC137" s="11">
        <f t="shared" ref="AC137:AC200" si="68">IF(N137&lt;$S$1,ROUND(($S$1-N137)*J137,0),0)</f>
        <v>1803</v>
      </c>
      <c r="AD137" s="11">
        <f t="shared" si="47"/>
        <v>0</v>
      </c>
      <c r="AF137">
        <f t="shared" si="48"/>
        <v>0</v>
      </c>
      <c r="AH137">
        <f t="shared" ref="AH137:AH200" si="69">AF137-AD137</f>
        <v>0</v>
      </c>
      <c r="AK137">
        <f t="shared" si="49"/>
        <v>2766</v>
      </c>
      <c r="AP137">
        <v>2766</v>
      </c>
      <c r="AQ137" t="s">
        <v>337</v>
      </c>
      <c r="AR137">
        <v>2766</v>
      </c>
      <c r="AS137" s="73">
        <v>7988</v>
      </c>
      <c r="AT137">
        <v>308</v>
      </c>
      <c r="AU137" s="73">
        <v>8048</v>
      </c>
      <c r="AV137">
        <v>24</v>
      </c>
      <c r="AW137" s="73">
        <v>17408</v>
      </c>
      <c r="AX137" s="73">
        <v>24257</v>
      </c>
      <c r="AY137" s="73">
        <v>2478784</v>
      </c>
      <c r="BA137">
        <v>2766</v>
      </c>
      <c r="BB137">
        <v>24.47</v>
      </c>
      <c r="BC137">
        <v>28.033999999999999</v>
      </c>
      <c r="BD137">
        <v>360.50400000000002</v>
      </c>
      <c r="BE137">
        <v>11.5</v>
      </c>
      <c r="BF137">
        <v>2766</v>
      </c>
      <c r="BG137" s="73">
        <v>2478784</v>
      </c>
      <c r="BH137">
        <v>2766</v>
      </c>
      <c r="BI137" s="73">
        <v>2528064</v>
      </c>
      <c r="BJ137">
        <v>11.5</v>
      </c>
      <c r="BK137">
        <v>2766</v>
      </c>
      <c r="BL137" t="s">
        <v>337</v>
      </c>
      <c r="BM137">
        <v>2766</v>
      </c>
      <c r="BN137">
        <v>308</v>
      </c>
      <c r="BO137">
        <v>24.47</v>
      </c>
      <c r="BP137">
        <v>28.033999999999999</v>
      </c>
      <c r="BQ137">
        <v>360.50400000000002</v>
      </c>
      <c r="BR137">
        <v>11.5</v>
      </c>
      <c r="BT137">
        <v>2766</v>
      </c>
      <c r="BU137" t="s">
        <v>337</v>
      </c>
      <c r="BV137">
        <v>2766</v>
      </c>
      <c r="BW137" s="73">
        <v>8048</v>
      </c>
      <c r="BX137" s="73">
        <v>2478784</v>
      </c>
      <c r="BZ137" t="s">
        <v>121</v>
      </c>
    </row>
    <row r="138" spans="1:78" x14ac:dyDescent="0.2">
      <c r="A138" s="29">
        <v>131</v>
      </c>
      <c r="B138">
        <v>2772</v>
      </c>
      <c r="C138" t="s">
        <v>119</v>
      </c>
      <c r="D138">
        <v>2772</v>
      </c>
      <c r="E138" s="73">
        <v>7988</v>
      </c>
      <c r="F138">
        <f t="shared" si="50"/>
        <v>215</v>
      </c>
      <c r="G138" s="73">
        <f t="shared" si="51"/>
        <v>8089</v>
      </c>
      <c r="H138">
        <f t="shared" si="52"/>
        <v>35.07</v>
      </c>
      <c r="I138">
        <f t="shared" si="52"/>
        <v>27.937999999999999</v>
      </c>
      <c r="J138">
        <f t="shared" si="52"/>
        <v>278.00799999999998</v>
      </c>
      <c r="K138" s="73">
        <f t="shared" si="53"/>
        <v>1642067</v>
      </c>
      <c r="L138">
        <f t="shared" si="54"/>
        <v>5</v>
      </c>
      <c r="M138" s="13">
        <f t="shared" si="55"/>
        <v>8229</v>
      </c>
      <c r="N138" s="13">
        <f t="shared" si="56"/>
        <v>0</v>
      </c>
      <c r="O138" s="16">
        <f t="shared" si="57"/>
        <v>8229</v>
      </c>
      <c r="P138" s="13"/>
      <c r="Q138" s="13">
        <f t="shared" si="58"/>
        <v>1769235</v>
      </c>
      <c r="R138" s="13">
        <f t="shared" si="59"/>
        <v>1658488</v>
      </c>
      <c r="S138" s="13">
        <f t="shared" si="60"/>
        <v>0</v>
      </c>
      <c r="T138" s="13">
        <f t="shared" si="61"/>
        <v>1769235</v>
      </c>
      <c r="U138" s="13">
        <f t="shared" si="62"/>
        <v>0</v>
      </c>
      <c r="V138" s="11"/>
      <c r="W138" s="11"/>
      <c r="X138" s="11">
        <f t="shared" si="63"/>
        <v>0</v>
      </c>
      <c r="Y138" s="11">
        <f t="shared" si="64"/>
        <v>0</v>
      </c>
      <c r="Z138" s="11">
        <f t="shared" si="65"/>
        <v>0</v>
      </c>
      <c r="AA138" s="112">
        <f t="shared" si="66"/>
        <v>25</v>
      </c>
      <c r="AB138" s="11">
        <f t="shared" si="67"/>
        <v>0</v>
      </c>
      <c r="AC138" s="11">
        <f t="shared" si="68"/>
        <v>1390</v>
      </c>
      <c r="AD138" s="11">
        <f t="shared" si="47"/>
        <v>0</v>
      </c>
      <c r="AF138">
        <f t="shared" si="48"/>
        <v>0</v>
      </c>
      <c r="AH138">
        <f t="shared" si="69"/>
        <v>0</v>
      </c>
      <c r="AK138">
        <f t="shared" si="49"/>
        <v>2772</v>
      </c>
      <c r="AP138">
        <v>2772</v>
      </c>
      <c r="AQ138" t="s">
        <v>119</v>
      </c>
      <c r="AR138">
        <v>2772</v>
      </c>
      <c r="AS138" s="73">
        <v>7988</v>
      </c>
      <c r="AT138">
        <v>215</v>
      </c>
      <c r="AU138" s="73">
        <v>8089</v>
      </c>
      <c r="AV138">
        <v>35</v>
      </c>
      <c r="AW138" s="73">
        <v>18183</v>
      </c>
      <c r="AX138" s="73">
        <v>24244</v>
      </c>
      <c r="AY138" s="73">
        <v>1739135</v>
      </c>
      <c r="BA138">
        <v>2772</v>
      </c>
      <c r="BB138">
        <v>35.07</v>
      </c>
      <c r="BC138">
        <v>27.937999999999999</v>
      </c>
      <c r="BD138">
        <v>278.00799999999998</v>
      </c>
      <c r="BE138">
        <v>5</v>
      </c>
      <c r="BF138">
        <v>2772</v>
      </c>
      <c r="BG138" s="73">
        <v>1642067</v>
      </c>
      <c r="BH138">
        <v>2772</v>
      </c>
      <c r="BI138" s="73">
        <v>1773535</v>
      </c>
      <c r="BJ138">
        <v>5</v>
      </c>
      <c r="BK138">
        <v>2772</v>
      </c>
      <c r="BL138" t="s">
        <v>119</v>
      </c>
      <c r="BM138">
        <v>2772</v>
      </c>
      <c r="BN138">
        <v>215</v>
      </c>
      <c r="BO138">
        <v>35.07</v>
      </c>
      <c r="BP138">
        <v>27.937999999999999</v>
      </c>
      <c r="BQ138">
        <v>278.00799999999998</v>
      </c>
      <c r="BR138">
        <v>5</v>
      </c>
      <c r="BT138">
        <v>2772</v>
      </c>
      <c r="BU138" t="s">
        <v>119</v>
      </c>
      <c r="BV138">
        <v>2772</v>
      </c>
      <c r="BW138" s="73">
        <v>8089</v>
      </c>
      <c r="BX138" s="73">
        <v>1642067</v>
      </c>
      <c r="BZ138" t="s">
        <v>122</v>
      </c>
    </row>
    <row r="139" spans="1:78" x14ac:dyDescent="0.2">
      <c r="A139" s="29">
        <v>132</v>
      </c>
      <c r="B139">
        <v>2781</v>
      </c>
      <c r="C139" t="s">
        <v>120</v>
      </c>
      <c r="D139">
        <v>2781</v>
      </c>
      <c r="E139" s="73">
        <v>7988</v>
      </c>
      <c r="F139">
        <f t="shared" si="50"/>
        <v>1044.5</v>
      </c>
      <c r="G139" s="73">
        <f t="shared" si="51"/>
        <v>7988</v>
      </c>
      <c r="H139">
        <f t="shared" si="52"/>
        <v>146.5</v>
      </c>
      <c r="I139">
        <f t="shared" si="52"/>
        <v>68.265000000000001</v>
      </c>
      <c r="J139">
        <f t="shared" si="52"/>
        <v>1259.2650000000001</v>
      </c>
      <c r="K139" s="73">
        <f t="shared" si="53"/>
        <v>8689346</v>
      </c>
      <c r="L139">
        <f t="shared" si="54"/>
        <v>33.5</v>
      </c>
      <c r="M139" s="13">
        <f t="shared" si="55"/>
        <v>8128</v>
      </c>
      <c r="N139" s="13">
        <f t="shared" si="56"/>
        <v>5</v>
      </c>
      <c r="O139" s="16">
        <f t="shared" si="57"/>
        <v>8133</v>
      </c>
      <c r="P139" s="13"/>
      <c r="Q139" s="13">
        <f t="shared" si="58"/>
        <v>8489696</v>
      </c>
      <c r="R139" s="13">
        <f t="shared" si="59"/>
        <v>8776239</v>
      </c>
      <c r="S139" s="13">
        <f t="shared" si="60"/>
        <v>286543</v>
      </c>
      <c r="T139" s="13">
        <f t="shared" si="61"/>
        <v>8494919</v>
      </c>
      <c r="U139" s="13">
        <f t="shared" si="62"/>
        <v>281320</v>
      </c>
      <c r="V139" s="11"/>
      <c r="W139" s="11"/>
      <c r="X139" s="11">
        <f t="shared" si="63"/>
        <v>5223</v>
      </c>
      <c r="Y139" s="11">
        <f t="shared" si="64"/>
        <v>341</v>
      </c>
      <c r="Z139" s="11">
        <f t="shared" si="65"/>
        <v>733</v>
      </c>
      <c r="AA139" s="112">
        <f t="shared" si="66"/>
        <v>168</v>
      </c>
      <c r="AB139" s="11">
        <f t="shared" si="67"/>
        <v>6297</v>
      </c>
      <c r="AC139" s="11">
        <f t="shared" si="68"/>
        <v>0</v>
      </c>
      <c r="AD139" s="11">
        <f t="shared" si="47"/>
        <v>281320</v>
      </c>
      <c r="AF139">
        <f t="shared" si="48"/>
        <v>286543</v>
      </c>
      <c r="AH139">
        <f t="shared" si="69"/>
        <v>5223</v>
      </c>
      <c r="AK139">
        <f t="shared" si="49"/>
        <v>2781</v>
      </c>
      <c r="AP139">
        <v>2781</v>
      </c>
      <c r="AQ139" t="s">
        <v>120</v>
      </c>
      <c r="AR139">
        <v>2781</v>
      </c>
      <c r="AS139" s="73">
        <v>7988</v>
      </c>
      <c r="AT139" s="110">
        <v>1044.5</v>
      </c>
      <c r="AU139" s="73">
        <v>7988</v>
      </c>
      <c r="AV139">
        <v>147</v>
      </c>
      <c r="AW139" s="73">
        <v>56578</v>
      </c>
      <c r="AX139" s="73">
        <v>84731</v>
      </c>
      <c r="AY139" s="73">
        <v>8343466</v>
      </c>
      <c r="BA139">
        <v>2781</v>
      </c>
      <c r="BB139">
        <v>146.5</v>
      </c>
      <c r="BC139">
        <v>68.265000000000001</v>
      </c>
      <c r="BD139" s="110">
        <v>1259.2650000000001</v>
      </c>
      <c r="BE139">
        <v>33.5</v>
      </c>
      <c r="BF139">
        <v>2781</v>
      </c>
      <c r="BG139" s="73">
        <v>8689346</v>
      </c>
      <c r="BH139">
        <v>2781</v>
      </c>
      <c r="BI139" s="73">
        <v>8510586</v>
      </c>
      <c r="BJ139">
        <v>33.5</v>
      </c>
      <c r="BK139">
        <v>2781</v>
      </c>
      <c r="BL139" t="s">
        <v>120</v>
      </c>
      <c r="BM139">
        <v>2781</v>
      </c>
      <c r="BN139" s="110">
        <v>1044.5</v>
      </c>
      <c r="BO139">
        <v>146.5</v>
      </c>
      <c r="BP139">
        <v>68.265000000000001</v>
      </c>
      <c r="BQ139" s="110">
        <v>1259.2650000000001</v>
      </c>
      <c r="BR139">
        <v>33.5</v>
      </c>
      <c r="BT139">
        <v>2781</v>
      </c>
      <c r="BU139" t="s">
        <v>120</v>
      </c>
      <c r="BV139">
        <v>2781</v>
      </c>
      <c r="BW139" s="73">
        <v>7988</v>
      </c>
      <c r="BX139" s="73">
        <v>8689346</v>
      </c>
      <c r="BZ139" t="s">
        <v>123</v>
      </c>
    </row>
    <row r="140" spans="1:78" x14ac:dyDescent="0.2">
      <c r="A140" s="29">
        <v>133</v>
      </c>
      <c r="B140">
        <v>2826</v>
      </c>
      <c r="C140" t="s">
        <v>121</v>
      </c>
      <c r="D140">
        <v>2826</v>
      </c>
      <c r="E140" s="73">
        <v>7988</v>
      </c>
      <c r="F140">
        <f t="shared" si="50"/>
        <v>1292.0999999999999</v>
      </c>
      <c r="G140" s="73">
        <f t="shared" si="51"/>
        <v>7988</v>
      </c>
      <c r="H140">
        <f t="shared" si="52"/>
        <v>167.18</v>
      </c>
      <c r="I140">
        <f t="shared" si="52"/>
        <v>51.097999999999999</v>
      </c>
      <c r="J140">
        <f t="shared" si="52"/>
        <v>1510.3779999999999</v>
      </c>
      <c r="K140" s="73">
        <f t="shared" si="53"/>
        <v>10757440</v>
      </c>
      <c r="L140">
        <f t="shared" si="54"/>
        <v>43.5</v>
      </c>
      <c r="M140" s="13">
        <f t="shared" si="55"/>
        <v>8128</v>
      </c>
      <c r="N140" s="13">
        <f t="shared" si="56"/>
        <v>5</v>
      </c>
      <c r="O140" s="16">
        <f t="shared" si="57"/>
        <v>8133</v>
      </c>
      <c r="P140" s="13"/>
      <c r="Q140" s="13">
        <f t="shared" si="58"/>
        <v>10502189</v>
      </c>
      <c r="R140" s="13">
        <f t="shared" si="59"/>
        <v>10865014</v>
      </c>
      <c r="S140" s="13">
        <f t="shared" si="60"/>
        <v>362825</v>
      </c>
      <c r="T140" s="13">
        <f t="shared" si="61"/>
        <v>10508649</v>
      </c>
      <c r="U140" s="13">
        <f t="shared" si="62"/>
        <v>356365</v>
      </c>
      <c r="V140" s="11"/>
      <c r="W140" s="11"/>
      <c r="X140" s="11">
        <f t="shared" si="63"/>
        <v>6461</v>
      </c>
      <c r="Y140" s="11">
        <f t="shared" si="64"/>
        <v>255</v>
      </c>
      <c r="Z140" s="11">
        <f t="shared" si="65"/>
        <v>836</v>
      </c>
      <c r="AA140" s="112">
        <f t="shared" si="66"/>
        <v>218</v>
      </c>
      <c r="AB140" s="11">
        <f t="shared" si="67"/>
        <v>7552</v>
      </c>
      <c r="AC140" s="11">
        <f t="shared" si="68"/>
        <v>0</v>
      </c>
      <c r="AD140" s="11">
        <f t="shared" si="47"/>
        <v>356365</v>
      </c>
      <c r="AF140">
        <f t="shared" si="48"/>
        <v>362825</v>
      </c>
      <c r="AH140">
        <f t="shared" si="69"/>
        <v>6460</v>
      </c>
      <c r="AK140">
        <f t="shared" si="49"/>
        <v>2826</v>
      </c>
      <c r="AP140">
        <v>2826</v>
      </c>
      <c r="AQ140" t="s">
        <v>121</v>
      </c>
      <c r="AR140">
        <v>2826</v>
      </c>
      <c r="AS140" s="73">
        <v>7988</v>
      </c>
      <c r="AT140" s="110">
        <v>1292.0999999999999</v>
      </c>
      <c r="AU140" s="73">
        <v>7988</v>
      </c>
      <c r="AV140">
        <v>167</v>
      </c>
      <c r="AW140" s="73">
        <v>79905</v>
      </c>
      <c r="AX140" s="73">
        <v>120104</v>
      </c>
      <c r="AY140" s="73">
        <v>10321295</v>
      </c>
      <c r="BA140">
        <v>2826</v>
      </c>
      <c r="BB140">
        <v>167.18</v>
      </c>
      <c r="BC140">
        <v>51.097999999999999</v>
      </c>
      <c r="BD140" s="110">
        <v>1510.3779999999999</v>
      </c>
      <c r="BE140">
        <v>43.5</v>
      </c>
      <c r="BF140">
        <v>2826</v>
      </c>
      <c r="BG140" s="73">
        <v>10757440</v>
      </c>
      <c r="BH140">
        <v>2826</v>
      </c>
      <c r="BI140" s="73">
        <v>10528031</v>
      </c>
      <c r="BJ140">
        <v>43.5</v>
      </c>
      <c r="BK140">
        <v>2826</v>
      </c>
      <c r="BL140" t="s">
        <v>121</v>
      </c>
      <c r="BM140">
        <v>2826</v>
      </c>
      <c r="BN140" s="110">
        <v>1292.0999999999999</v>
      </c>
      <c r="BO140">
        <v>167.18</v>
      </c>
      <c r="BP140">
        <v>51.097999999999999</v>
      </c>
      <c r="BQ140" s="110">
        <v>1510.3779999999999</v>
      </c>
      <c r="BR140">
        <v>43.5</v>
      </c>
      <c r="BT140">
        <v>2826</v>
      </c>
      <c r="BU140" t="s">
        <v>121</v>
      </c>
      <c r="BV140">
        <v>2826</v>
      </c>
      <c r="BW140" s="73">
        <v>7988</v>
      </c>
      <c r="BX140" s="73">
        <v>10757440</v>
      </c>
      <c r="BZ140" t="s">
        <v>124</v>
      </c>
    </row>
    <row r="141" spans="1:78" x14ac:dyDescent="0.2">
      <c r="A141" s="29">
        <v>134</v>
      </c>
      <c r="B141">
        <v>2846</v>
      </c>
      <c r="C141" t="s">
        <v>122</v>
      </c>
      <c r="D141">
        <v>2846</v>
      </c>
      <c r="E141" s="73">
        <v>7988</v>
      </c>
      <c r="F141">
        <f t="shared" si="50"/>
        <v>284</v>
      </c>
      <c r="G141" s="73">
        <f t="shared" si="51"/>
        <v>8019</v>
      </c>
      <c r="H141">
        <f t="shared" si="52"/>
        <v>34.369999999999997</v>
      </c>
      <c r="I141">
        <f t="shared" si="52"/>
        <v>27.254000000000001</v>
      </c>
      <c r="J141">
        <f t="shared" si="52"/>
        <v>345.62400000000002</v>
      </c>
      <c r="K141" s="73">
        <f t="shared" si="53"/>
        <v>2397681</v>
      </c>
      <c r="L141">
        <f t="shared" si="54"/>
        <v>9</v>
      </c>
      <c r="M141" s="13">
        <f t="shared" si="55"/>
        <v>8159</v>
      </c>
      <c r="N141" s="13">
        <f t="shared" si="56"/>
        <v>0</v>
      </c>
      <c r="O141" s="16">
        <f t="shared" si="57"/>
        <v>8159</v>
      </c>
      <c r="P141" s="13"/>
      <c r="Q141" s="13">
        <f t="shared" si="58"/>
        <v>2317156</v>
      </c>
      <c r="R141" s="13">
        <f t="shared" si="59"/>
        <v>2421658</v>
      </c>
      <c r="S141" s="13">
        <f t="shared" si="60"/>
        <v>104502</v>
      </c>
      <c r="T141" s="13">
        <f t="shared" si="61"/>
        <v>2317156</v>
      </c>
      <c r="U141" s="13">
        <f t="shared" si="62"/>
        <v>104502</v>
      </c>
      <c r="V141" s="11"/>
      <c r="W141" s="11"/>
      <c r="X141" s="11">
        <f t="shared" si="63"/>
        <v>0</v>
      </c>
      <c r="Y141" s="11">
        <f t="shared" si="64"/>
        <v>0</v>
      </c>
      <c r="Z141" s="11">
        <f t="shared" si="65"/>
        <v>0</v>
      </c>
      <c r="AA141" s="112">
        <f t="shared" si="66"/>
        <v>45</v>
      </c>
      <c r="AB141" s="11">
        <f t="shared" si="67"/>
        <v>0</v>
      </c>
      <c r="AC141" s="11">
        <f t="shared" si="68"/>
        <v>1728</v>
      </c>
      <c r="AD141" s="11">
        <f t="shared" si="47"/>
        <v>104502</v>
      </c>
      <c r="AF141">
        <f t="shared" si="48"/>
        <v>104502</v>
      </c>
      <c r="AH141">
        <f t="shared" si="69"/>
        <v>0</v>
      </c>
      <c r="AK141">
        <f t="shared" si="49"/>
        <v>2846</v>
      </c>
      <c r="AP141">
        <v>2846</v>
      </c>
      <c r="AQ141" t="s">
        <v>122</v>
      </c>
      <c r="AR141">
        <v>2846</v>
      </c>
      <c r="AS141" s="73">
        <v>7988</v>
      </c>
      <c r="AT141">
        <v>284</v>
      </c>
      <c r="AU141" s="73">
        <v>8019</v>
      </c>
      <c r="AV141">
        <v>34</v>
      </c>
      <c r="AW141" s="73">
        <v>28833</v>
      </c>
      <c r="AX141" s="73">
        <v>35972</v>
      </c>
      <c r="AY141" s="73">
        <v>2277396</v>
      </c>
      <c r="BA141">
        <v>2846</v>
      </c>
      <c r="BB141">
        <v>34.369999999999997</v>
      </c>
      <c r="BC141">
        <v>27.254000000000001</v>
      </c>
      <c r="BD141">
        <v>345.62400000000002</v>
      </c>
      <c r="BE141">
        <v>9</v>
      </c>
      <c r="BF141">
        <v>2846</v>
      </c>
      <c r="BG141" s="73">
        <v>2397681</v>
      </c>
      <c r="BH141">
        <v>2846</v>
      </c>
      <c r="BI141" s="73">
        <v>2322836</v>
      </c>
      <c r="BJ141">
        <v>9</v>
      </c>
      <c r="BK141">
        <v>2846</v>
      </c>
      <c r="BL141" t="s">
        <v>122</v>
      </c>
      <c r="BM141">
        <v>2846</v>
      </c>
      <c r="BN141">
        <v>284</v>
      </c>
      <c r="BO141">
        <v>34.369999999999997</v>
      </c>
      <c r="BP141">
        <v>27.254000000000001</v>
      </c>
      <c r="BQ141">
        <v>345.62400000000002</v>
      </c>
      <c r="BR141">
        <v>9</v>
      </c>
      <c r="BT141">
        <v>2846</v>
      </c>
      <c r="BU141" t="s">
        <v>122</v>
      </c>
      <c r="BV141">
        <v>2846</v>
      </c>
      <c r="BW141" s="73">
        <v>8019</v>
      </c>
      <c r="BX141" s="73">
        <v>2397681</v>
      </c>
      <c r="BZ141" t="s">
        <v>125</v>
      </c>
    </row>
    <row r="142" spans="1:78" x14ac:dyDescent="0.2">
      <c r="A142" s="29">
        <v>135</v>
      </c>
      <c r="B142">
        <v>2862</v>
      </c>
      <c r="C142" t="s">
        <v>123</v>
      </c>
      <c r="D142">
        <v>2862</v>
      </c>
      <c r="E142" s="73">
        <v>7988</v>
      </c>
      <c r="F142">
        <f t="shared" si="50"/>
        <v>606.1</v>
      </c>
      <c r="G142" s="73">
        <f t="shared" si="51"/>
        <v>7995</v>
      </c>
      <c r="H142">
        <f t="shared" si="52"/>
        <v>110.26</v>
      </c>
      <c r="I142">
        <f t="shared" si="52"/>
        <v>24.911999999999999</v>
      </c>
      <c r="J142">
        <f t="shared" si="52"/>
        <v>741.27200000000005</v>
      </c>
      <c r="K142" s="73">
        <f t="shared" si="53"/>
        <v>5061635</v>
      </c>
      <c r="L142">
        <f t="shared" si="54"/>
        <v>19</v>
      </c>
      <c r="M142" s="13">
        <f t="shared" si="55"/>
        <v>8135</v>
      </c>
      <c r="N142" s="13">
        <f t="shared" si="56"/>
        <v>0</v>
      </c>
      <c r="O142" s="16">
        <f t="shared" si="57"/>
        <v>8135</v>
      </c>
      <c r="P142" s="13"/>
      <c r="Q142" s="13">
        <f t="shared" si="58"/>
        <v>4930624</v>
      </c>
      <c r="R142" s="13">
        <f t="shared" si="59"/>
        <v>5112251</v>
      </c>
      <c r="S142" s="13">
        <f t="shared" si="60"/>
        <v>181627</v>
      </c>
      <c r="T142" s="13">
        <f t="shared" si="61"/>
        <v>4930624</v>
      </c>
      <c r="U142" s="13">
        <f t="shared" si="62"/>
        <v>181627</v>
      </c>
      <c r="V142" s="11"/>
      <c r="W142" s="11"/>
      <c r="X142" s="11">
        <f t="shared" si="63"/>
        <v>0</v>
      </c>
      <c r="Y142" s="11">
        <f t="shared" si="64"/>
        <v>0</v>
      </c>
      <c r="Z142" s="11">
        <f t="shared" si="65"/>
        <v>0</v>
      </c>
      <c r="AA142" s="112">
        <f t="shared" si="66"/>
        <v>95</v>
      </c>
      <c r="AB142" s="11">
        <f t="shared" si="67"/>
        <v>0</v>
      </c>
      <c r="AC142" s="11">
        <f t="shared" si="68"/>
        <v>3706</v>
      </c>
      <c r="AD142" s="11">
        <f t="shared" si="47"/>
        <v>181627</v>
      </c>
      <c r="AF142">
        <f t="shared" si="48"/>
        <v>181627</v>
      </c>
      <c r="AH142">
        <f t="shared" si="69"/>
        <v>0</v>
      </c>
      <c r="AK142">
        <f t="shared" si="49"/>
        <v>2862</v>
      </c>
      <c r="AP142">
        <v>2862</v>
      </c>
      <c r="AQ142" t="s">
        <v>123</v>
      </c>
      <c r="AR142">
        <v>2862</v>
      </c>
      <c r="AS142" s="73">
        <v>7988</v>
      </c>
      <c r="AT142">
        <v>606.1</v>
      </c>
      <c r="AU142" s="73">
        <v>7995</v>
      </c>
      <c r="AV142">
        <v>110</v>
      </c>
      <c r="AW142" s="73">
        <v>57657</v>
      </c>
      <c r="AX142" s="73">
        <v>72202</v>
      </c>
      <c r="AY142" s="73">
        <v>4845770</v>
      </c>
      <c r="BA142">
        <v>2862</v>
      </c>
      <c r="BB142">
        <v>110.26</v>
      </c>
      <c r="BC142">
        <v>24.911999999999999</v>
      </c>
      <c r="BD142">
        <v>741.27200000000005</v>
      </c>
      <c r="BE142">
        <v>19</v>
      </c>
      <c r="BF142">
        <v>2862</v>
      </c>
      <c r="BG142" s="73">
        <v>5061635</v>
      </c>
      <c r="BH142">
        <v>2862</v>
      </c>
      <c r="BI142" s="73">
        <v>4942746</v>
      </c>
      <c r="BJ142">
        <v>19</v>
      </c>
      <c r="BK142">
        <v>2862</v>
      </c>
      <c r="BL142" t="s">
        <v>123</v>
      </c>
      <c r="BM142">
        <v>2862</v>
      </c>
      <c r="BN142">
        <v>606.1</v>
      </c>
      <c r="BO142">
        <v>110.26</v>
      </c>
      <c r="BP142">
        <v>24.911999999999999</v>
      </c>
      <c r="BQ142">
        <v>741.27200000000005</v>
      </c>
      <c r="BR142">
        <v>19</v>
      </c>
      <c r="BT142">
        <v>2862</v>
      </c>
      <c r="BU142" t="s">
        <v>123</v>
      </c>
      <c r="BV142">
        <v>2862</v>
      </c>
      <c r="BW142" s="73">
        <v>7995</v>
      </c>
      <c r="BX142" s="73">
        <v>5061635</v>
      </c>
      <c r="BZ142" t="s">
        <v>337</v>
      </c>
    </row>
    <row r="143" spans="1:78" x14ac:dyDescent="0.2">
      <c r="A143" s="29">
        <v>136</v>
      </c>
      <c r="B143">
        <v>2977</v>
      </c>
      <c r="C143" t="s">
        <v>124</v>
      </c>
      <c r="D143">
        <v>2977</v>
      </c>
      <c r="E143" s="73">
        <v>7988</v>
      </c>
      <c r="F143">
        <f t="shared" si="50"/>
        <v>563.70000000000005</v>
      </c>
      <c r="G143" s="73">
        <f t="shared" si="51"/>
        <v>7988</v>
      </c>
      <c r="H143">
        <f t="shared" si="52"/>
        <v>67.599999999999994</v>
      </c>
      <c r="I143">
        <f t="shared" si="52"/>
        <v>29.274999999999999</v>
      </c>
      <c r="J143">
        <f t="shared" si="52"/>
        <v>660.57500000000005</v>
      </c>
      <c r="K143" s="73">
        <f t="shared" si="53"/>
        <v>4423754</v>
      </c>
      <c r="L143">
        <f t="shared" si="54"/>
        <v>15.5</v>
      </c>
      <c r="M143" s="13">
        <f t="shared" si="55"/>
        <v>8128</v>
      </c>
      <c r="N143" s="13">
        <f t="shared" si="56"/>
        <v>5</v>
      </c>
      <c r="O143" s="16">
        <f t="shared" si="57"/>
        <v>8133</v>
      </c>
      <c r="P143" s="13"/>
      <c r="Q143" s="13">
        <f t="shared" si="58"/>
        <v>4581754</v>
      </c>
      <c r="R143" s="13">
        <f t="shared" si="59"/>
        <v>4467992</v>
      </c>
      <c r="S143" s="13">
        <f t="shared" si="60"/>
        <v>0</v>
      </c>
      <c r="T143" s="13">
        <f t="shared" si="61"/>
        <v>4584572</v>
      </c>
      <c r="U143" s="13">
        <f t="shared" si="62"/>
        <v>0</v>
      </c>
      <c r="V143" s="11"/>
      <c r="W143" s="11"/>
      <c r="X143" s="11">
        <f t="shared" si="63"/>
        <v>2819</v>
      </c>
      <c r="Y143" s="11">
        <f t="shared" si="64"/>
        <v>146</v>
      </c>
      <c r="Z143" s="11">
        <f t="shared" si="65"/>
        <v>338</v>
      </c>
      <c r="AA143" s="112">
        <f t="shared" si="66"/>
        <v>78</v>
      </c>
      <c r="AB143" s="11">
        <f t="shared" si="67"/>
        <v>3303</v>
      </c>
      <c r="AC143" s="11">
        <f t="shared" si="68"/>
        <v>0</v>
      </c>
      <c r="AD143" s="11">
        <f t="shared" si="47"/>
        <v>0</v>
      </c>
      <c r="AF143">
        <f t="shared" si="48"/>
        <v>0</v>
      </c>
      <c r="AH143">
        <f t="shared" si="69"/>
        <v>0</v>
      </c>
      <c r="AK143">
        <f t="shared" si="49"/>
        <v>2977</v>
      </c>
      <c r="AP143">
        <v>2977</v>
      </c>
      <c r="AQ143" t="s">
        <v>124</v>
      </c>
      <c r="AR143">
        <v>2977</v>
      </c>
      <c r="AS143" s="73">
        <v>7988</v>
      </c>
      <c r="AT143">
        <v>563.70000000000005</v>
      </c>
      <c r="AU143" s="73">
        <v>7988</v>
      </c>
      <c r="AV143">
        <v>68</v>
      </c>
      <c r="AW143" s="73">
        <v>20286</v>
      </c>
      <c r="AX143" s="73">
        <v>29532</v>
      </c>
      <c r="AY143" s="73">
        <v>4502836</v>
      </c>
      <c r="BA143">
        <v>2977</v>
      </c>
      <c r="BB143">
        <v>67.599999999999994</v>
      </c>
      <c r="BC143">
        <v>29.274999999999999</v>
      </c>
      <c r="BD143">
        <v>660.57500000000005</v>
      </c>
      <c r="BE143">
        <v>15.5</v>
      </c>
      <c r="BF143">
        <v>2977</v>
      </c>
      <c r="BG143" s="73">
        <v>4423754</v>
      </c>
      <c r="BH143">
        <v>2977</v>
      </c>
      <c r="BI143" s="73">
        <v>4593028</v>
      </c>
      <c r="BJ143">
        <v>15.5</v>
      </c>
      <c r="BK143">
        <v>2977</v>
      </c>
      <c r="BL143" t="s">
        <v>124</v>
      </c>
      <c r="BM143">
        <v>2977</v>
      </c>
      <c r="BN143">
        <v>563.70000000000005</v>
      </c>
      <c r="BO143">
        <v>67.599999999999994</v>
      </c>
      <c r="BP143">
        <v>29.274999999999999</v>
      </c>
      <c r="BQ143">
        <v>660.57500000000005</v>
      </c>
      <c r="BR143">
        <v>15.5</v>
      </c>
      <c r="BT143">
        <v>2977</v>
      </c>
      <c r="BU143" t="s">
        <v>124</v>
      </c>
      <c r="BV143">
        <v>2977</v>
      </c>
      <c r="BW143" s="73">
        <v>7988</v>
      </c>
      <c r="BX143" s="73">
        <v>4423754</v>
      </c>
      <c r="BZ143" t="s">
        <v>126</v>
      </c>
    </row>
    <row r="144" spans="1:78" x14ac:dyDescent="0.2">
      <c r="A144" s="29">
        <v>137</v>
      </c>
      <c r="B144">
        <v>2988</v>
      </c>
      <c r="C144" t="s">
        <v>125</v>
      </c>
      <c r="D144">
        <v>2988</v>
      </c>
      <c r="E144" s="73">
        <v>7988</v>
      </c>
      <c r="F144">
        <f t="shared" si="50"/>
        <v>559.70000000000005</v>
      </c>
      <c r="G144" s="73">
        <f t="shared" si="51"/>
        <v>7988</v>
      </c>
      <c r="H144">
        <f t="shared" si="52"/>
        <v>48.76</v>
      </c>
      <c r="I144">
        <f t="shared" si="52"/>
        <v>23.46</v>
      </c>
      <c r="J144">
        <f t="shared" si="52"/>
        <v>631.91999999999996</v>
      </c>
      <c r="K144" s="73">
        <f t="shared" si="53"/>
        <v>4571532</v>
      </c>
      <c r="L144">
        <f t="shared" si="54"/>
        <v>18.5</v>
      </c>
      <c r="M144" s="13">
        <f t="shared" si="55"/>
        <v>8128</v>
      </c>
      <c r="N144" s="13">
        <f t="shared" si="56"/>
        <v>5</v>
      </c>
      <c r="O144" s="16">
        <f t="shared" si="57"/>
        <v>8133</v>
      </c>
      <c r="P144" s="13"/>
      <c r="Q144" s="13">
        <f t="shared" si="58"/>
        <v>4549242</v>
      </c>
      <c r="R144" s="13">
        <f t="shared" si="59"/>
        <v>4617247</v>
      </c>
      <c r="S144" s="13">
        <f t="shared" si="60"/>
        <v>68005</v>
      </c>
      <c r="T144" s="13">
        <f t="shared" si="61"/>
        <v>4552040</v>
      </c>
      <c r="U144" s="13">
        <f t="shared" si="62"/>
        <v>65207</v>
      </c>
      <c r="V144" s="11"/>
      <c r="W144" s="11"/>
      <c r="X144" s="11">
        <f t="shared" si="63"/>
        <v>2799</v>
      </c>
      <c r="Y144" s="11">
        <f t="shared" si="64"/>
        <v>117</v>
      </c>
      <c r="Z144" s="11">
        <f t="shared" si="65"/>
        <v>244</v>
      </c>
      <c r="AA144" s="112">
        <f t="shared" si="66"/>
        <v>93</v>
      </c>
      <c r="AB144" s="11">
        <f t="shared" si="67"/>
        <v>3160</v>
      </c>
      <c r="AC144" s="11">
        <f t="shared" si="68"/>
        <v>0</v>
      </c>
      <c r="AD144" s="11">
        <f t="shared" si="47"/>
        <v>65207</v>
      </c>
      <c r="AF144">
        <f t="shared" si="48"/>
        <v>68005</v>
      </c>
      <c r="AH144">
        <f t="shared" si="69"/>
        <v>2798</v>
      </c>
      <c r="AK144">
        <f t="shared" si="49"/>
        <v>2988</v>
      </c>
      <c r="AP144">
        <v>2988</v>
      </c>
      <c r="AQ144" t="s">
        <v>125</v>
      </c>
      <c r="AR144">
        <v>2988</v>
      </c>
      <c r="AS144" s="73">
        <v>7988</v>
      </c>
      <c r="AT144">
        <v>559.70000000000005</v>
      </c>
      <c r="AU144" s="73">
        <v>7988</v>
      </c>
      <c r="AV144">
        <v>49</v>
      </c>
      <c r="AW144" s="73">
        <v>12001</v>
      </c>
      <c r="AX144" s="73">
        <v>17817</v>
      </c>
      <c r="AY144" s="73">
        <v>4470884</v>
      </c>
      <c r="BA144">
        <v>2988</v>
      </c>
      <c r="BB144">
        <v>48.76</v>
      </c>
      <c r="BC144">
        <v>23.46</v>
      </c>
      <c r="BD144">
        <v>631.91999999999996</v>
      </c>
      <c r="BE144">
        <v>18.5</v>
      </c>
      <c r="BF144">
        <v>2988</v>
      </c>
      <c r="BG144" s="73">
        <v>4571532</v>
      </c>
      <c r="BH144">
        <v>2988</v>
      </c>
      <c r="BI144" s="73">
        <v>4560436</v>
      </c>
      <c r="BJ144">
        <v>18.5</v>
      </c>
      <c r="BK144">
        <v>2988</v>
      </c>
      <c r="BL144" t="s">
        <v>125</v>
      </c>
      <c r="BM144">
        <v>2988</v>
      </c>
      <c r="BN144">
        <v>559.70000000000005</v>
      </c>
      <c r="BO144">
        <v>48.76</v>
      </c>
      <c r="BP144">
        <v>23.46</v>
      </c>
      <c r="BQ144">
        <v>631.91999999999996</v>
      </c>
      <c r="BR144">
        <v>18.5</v>
      </c>
      <c r="BT144">
        <v>2988</v>
      </c>
      <c r="BU144" t="s">
        <v>125</v>
      </c>
      <c r="BV144">
        <v>2988</v>
      </c>
      <c r="BW144" s="73">
        <v>7988</v>
      </c>
      <c r="BX144" s="73">
        <v>4571532</v>
      </c>
      <c r="BZ144" t="s">
        <v>127</v>
      </c>
    </row>
    <row r="145" spans="1:78" x14ac:dyDescent="0.2">
      <c r="A145" s="29">
        <v>138</v>
      </c>
      <c r="B145">
        <v>3029</v>
      </c>
      <c r="C145" t="s">
        <v>126</v>
      </c>
      <c r="D145">
        <v>3029</v>
      </c>
      <c r="E145" s="73">
        <v>7988</v>
      </c>
      <c r="F145">
        <f t="shared" si="50"/>
        <v>1124.3</v>
      </c>
      <c r="G145" s="73">
        <f t="shared" si="51"/>
        <v>8071</v>
      </c>
      <c r="H145">
        <f t="shared" si="52"/>
        <v>155.86000000000001</v>
      </c>
      <c r="I145">
        <f t="shared" si="52"/>
        <v>49.106000000000002</v>
      </c>
      <c r="J145">
        <f t="shared" si="52"/>
        <v>1329.2660000000001</v>
      </c>
      <c r="K145" s="73">
        <f t="shared" si="53"/>
        <v>9257437</v>
      </c>
      <c r="L145">
        <f t="shared" si="54"/>
        <v>33.5</v>
      </c>
      <c r="M145" s="13">
        <f t="shared" si="55"/>
        <v>8211</v>
      </c>
      <c r="N145" s="13">
        <f t="shared" si="56"/>
        <v>0</v>
      </c>
      <c r="O145" s="16">
        <f t="shared" si="57"/>
        <v>8211</v>
      </c>
      <c r="P145" s="13"/>
      <c r="Q145" s="13">
        <f t="shared" si="58"/>
        <v>9231627</v>
      </c>
      <c r="R145" s="13">
        <f t="shared" si="59"/>
        <v>9350011</v>
      </c>
      <c r="S145" s="13">
        <f t="shared" si="60"/>
        <v>118384</v>
      </c>
      <c r="T145" s="13">
        <f t="shared" si="61"/>
        <v>9231627</v>
      </c>
      <c r="U145" s="13">
        <f t="shared" si="62"/>
        <v>118384</v>
      </c>
      <c r="V145" s="11"/>
      <c r="W145" s="11"/>
      <c r="X145" s="11">
        <f t="shared" si="63"/>
        <v>0</v>
      </c>
      <c r="Y145" s="11">
        <f t="shared" si="64"/>
        <v>0</v>
      </c>
      <c r="Z145" s="11">
        <f t="shared" si="65"/>
        <v>0</v>
      </c>
      <c r="AA145" s="112">
        <f t="shared" si="66"/>
        <v>168</v>
      </c>
      <c r="AB145" s="11">
        <f t="shared" si="67"/>
        <v>0</v>
      </c>
      <c r="AC145" s="11">
        <f t="shared" si="68"/>
        <v>6646</v>
      </c>
      <c r="AD145" s="11">
        <f t="shared" si="47"/>
        <v>118384</v>
      </c>
      <c r="AF145">
        <f t="shared" si="48"/>
        <v>118384</v>
      </c>
      <c r="AH145">
        <f t="shared" si="69"/>
        <v>0</v>
      </c>
      <c r="AK145">
        <f t="shared" si="49"/>
        <v>3029</v>
      </c>
      <c r="AP145">
        <v>3029</v>
      </c>
      <c r="AQ145" t="s">
        <v>126</v>
      </c>
      <c r="AR145">
        <v>3029</v>
      </c>
      <c r="AS145" s="73">
        <v>7988</v>
      </c>
      <c r="AT145" s="110">
        <v>1124.3</v>
      </c>
      <c r="AU145" s="73">
        <v>8071</v>
      </c>
      <c r="AV145">
        <v>156</v>
      </c>
      <c r="AW145" s="73">
        <v>68773</v>
      </c>
      <c r="AX145" s="73">
        <v>99273</v>
      </c>
      <c r="AY145" s="73">
        <v>9074225</v>
      </c>
      <c r="BA145">
        <v>3029</v>
      </c>
      <c r="BB145">
        <v>155.86000000000001</v>
      </c>
      <c r="BC145">
        <v>49.106000000000002</v>
      </c>
      <c r="BD145" s="110">
        <v>1329.2660000000001</v>
      </c>
      <c r="BE145">
        <v>33.5</v>
      </c>
      <c r="BF145">
        <v>3029</v>
      </c>
      <c r="BG145" s="73">
        <v>9257437</v>
      </c>
      <c r="BH145">
        <v>3029</v>
      </c>
      <c r="BI145" s="73">
        <v>9254113</v>
      </c>
      <c r="BJ145">
        <v>33.5</v>
      </c>
      <c r="BK145">
        <v>3029</v>
      </c>
      <c r="BL145" t="s">
        <v>126</v>
      </c>
      <c r="BM145">
        <v>3029</v>
      </c>
      <c r="BN145" s="110">
        <v>1124.3</v>
      </c>
      <c r="BO145">
        <v>155.86000000000001</v>
      </c>
      <c r="BP145">
        <v>49.106000000000002</v>
      </c>
      <c r="BQ145" s="110">
        <v>1329.2660000000001</v>
      </c>
      <c r="BR145">
        <v>33.5</v>
      </c>
      <c r="BT145">
        <v>3029</v>
      </c>
      <c r="BU145" t="s">
        <v>126</v>
      </c>
      <c r="BV145">
        <v>3029</v>
      </c>
      <c r="BW145" s="73">
        <v>8071</v>
      </c>
      <c r="BX145" s="73">
        <v>9257437</v>
      </c>
      <c r="BZ145" t="s">
        <v>128</v>
      </c>
    </row>
    <row r="146" spans="1:78" x14ac:dyDescent="0.2">
      <c r="A146" s="29">
        <v>139</v>
      </c>
      <c r="B146">
        <v>3033</v>
      </c>
      <c r="C146" t="s">
        <v>127</v>
      </c>
      <c r="D146">
        <v>3033</v>
      </c>
      <c r="E146" s="73">
        <v>7988</v>
      </c>
      <c r="F146">
        <f t="shared" si="50"/>
        <v>388.4</v>
      </c>
      <c r="G146" s="73">
        <f t="shared" si="51"/>
        <v>8060</v>
      </c>
      <c r="H146">
        <f t="shared" si="52"/>
        <v>38.58</v>
      </c>
      <c r="I146">
        <f t="shared" si="52"/>
        <v>30.591000000000001</v>
      </c>
      <c r="J146">
        <f t="shared" si="52"/>
        <v>457.57100000000003</v>
      </c>
      <c r="K146" s="73">
        <f t="shared" si="53"/>
        <v>3290898</v>
      </c>
      <c r="L146">
        <f t="shared" si="54"/>
        <v>7.5</v>
      </c>
      <c r="M146" s="13">
        <f t="shared" si="55"/>
        <v>8200</v>
      </c>
      <c r="N146" s="13">
        <f t="shared" si="56"/>
        <v>0</v>
      </c>
      <c r="O146" s="16">
        <f t="shared" si="57"/>
        <v>8200</v>
      </c>
      <c r="P146" s="13"/>
      <c r="Q146" s="13">
        <f t="shared" si="58"/>
        <v>3184880</v>
      </c>
      <c r="R146" s="13">
        <f t="shared" si="59"/>
        <v>3323807</v>
      </c>
      <c r="S146" s="13">
        <f t="shared" si="60"/>
        <v>138927</v>
      </c>
      <c r="T146" s="13">
        <f t="shared" si="61"/>
        <v>3184880</v>
      </c>
      <c r="U146" s="13">
        <f t="shared" si="62"/>
        <v>138927</v>
      </c>
      <c r="V146" s="11"/>
      <c r="W146" s="11"/>
      <c r="X146" s="11">
        <f t="shared" si="63"/>
        <v>0</v>
      </c>
      <c r="Y146" s="11">
        <f t="shared" si="64"/>
        <v>0</v>
      </c>
      <c r="Z146" s="11">
        <f t="shared" si="65"/>
        <v>0</v>
      </c>
      <c r="AA146" s="112">
        <f t="shared" si="66"/>
        <v>38</v>
      </c>
      <c r="AB146" s="11">
        <f t="shared" si="67"/>
        <v>0</v>
      </c>
      <c r="AC146" s="11">
        <f t="shared" si="68"/>
        <v>2288</v>
      </c>
      <c r="AD146" s="11">
        <f t="shared" si="47"/>
        <v>138927</v>
      </c>
      <c r="AF146">
        <f t="shared" si="48"/>
        <v>138927</v>
      </c>
      <c r="AH146">
        <f t="shared" si="69"/>
        <v>0</v>
      </c>
      <c r="AK146">
        <f t="shared" si="49"/>
        <v>3033</v>
      </c>
      <c r="AP146">
        <v>3033</v>
      </c>
      <c r="AQ146" t="s">
        <v>127</v>
      </c>
      <c r="AR146">
        <v>3033</v>
      </c>
      <c r="AS146" s="73">
        <v>7988</v>
      </c>
      <c r="AT146">
        <v>388.4</v>
      </c>
      <c r="AU146" s="73">
        <v>8060</v>
      </c>
      <c r="AV146">
        <v>39</v>
      </c>
      <c r="AW146" s="73">
        <v>21668</v>
      </c>
      <c r="AX146" s="73">
        <v>28597</v>
      </c>
      <c r="AY146" s="73">
        <v>3130504</v>
      </c>
      <c r="BA146">
        <v>3033</v>
      </c>
      <c r="BB146">
        <v>38.58</v>
      </c>
      <c r="BC146">
        <v>30.591000000000001</v>
      </c>
      <c r="BD146">
        <v>457.57100000000003</v>
      </c>
      <c r="BE146">
        <v>7.5</v>
      </c>
      <c r="BF146">
        <v>3033</v>
      </c>
      <c r="BG146" s="73">
        <v>3290898</v>
      </c>
      <c r="BH146">
        <v>3033</v>
      </c>
      <c r="BI146" s="73">
        <v>3192648</v>
      </c>
      <c r="BJ146">
        <v>7.5</v>
      </c>
      <c r="BK146">
        <v>3033</v>
      </c>
      <c r="BL146" t="s">
        <v>127</v>
      </c>
      <c r="BM146">
        <v>3033</v>
      </c>
      <c r="BN146">
        <v>388.4</v>
      </c>
      <c r="BO146">
        <v>38.58</v>
      </c>
      <c r="BP146">
        <v>30.591000000000001</v>
      </c>
      <c r="BQ146">
        <v>457.57100000000003</v>
      </c>
      <c r="BR146">
        <v>7.5</v>
      </c>
      <c r="BT146">
        <v>3033</v>
      </c>
      <c r="BU146" t="s">
        <v>127</v>
      </c>
      <c r="BV146">
        <v>3033</v>
      </c>
      <c r="BW146" s="73">
        <v>8060</v>
      </c>
      <c r="BX146" s="73">
        <v>3290898</v>
      </c>
      <c r="BZ146" t="s">
        <v>129</v>
      </c>
    </row>
    <row r="147" spans="1:78" x14ac:dyDescent="0.2">
      <c r="A147" s="29">
        <v>140</v>
      </c>
      <c r="B147">
        <v>3042</v>
      </c>
      <c r="C147" t="s">
        <v>128</v>
      </c>
      <c r="D147">
        <v>3042</v>
      </c>
      <c r="E147" s="73">
        <v>7988</v>
      </c>
      <c r="F147">
        <f t="shared" si="50"/>
        <v>767.9</v>
      </c>
      <c r="G147" s="73">
        <f t="shared" si="51"/>
        <v>8123</v>
      </c>
      <c r="H147">
        <f t="shared" si="52"/>
        <v>76.38</v>
      </c>
      <c r="I147">
        <f t="shared" si="52"/>
        <v>19.689</v>
      </c>
      <c r="J147">
        <f t="shared" si="52"/>
        <v>863.96900000000005</v>
      </c>
      <c r="K147" s="73">
        <f t="shared" si="53"/>
        <v>6307510</v>
      </c>
      <c r="L147">
        <f t="shared" si="54"/>
        <v>23.5</v>
      </c>
      <c r="M147" s="13">
        <f t="shared" si="55"/>
        <v>8263</v>
      </c>
      <c r="N147" s="13">
        <f t="shared" si="56"/>
        <v>0</v>
      </c>
      <c r="O147" s="16">
        <f t="shared" si="57"/>
        <v>8263</v>
      </c>
      <c r="P147" s="13"/>
      <c r="Q147" s="13">
        <f t="shared" si="58"/>
        <v>6345158</v>
      </c>
      <c r="R147" s="13">
        <f t="shared" si="59"/>
        <v>6370585</v>
      </c>
      <c r="S147" s="13">
        <f t="shared" si="60"/>
        <v>25427</v>
      </c>
      <c r="T147" s="13">
        <f t="shared" si="61"/>
        <v>6345158</v>
      </c>
      <c r="U147" s="13">
        <f t="shared" si="62"/>
        <v>25427</v>
      </c>
      <c r="V147" s="11"/>
      <c r="W147" s="11"/>
      <c r="X147" s="11">
        <f t="shared" si="63"/>
        <v>0</v>
      </c>
      <c r="Y147" s="11">
        <f t="shared" si="64"/>
        <v>0</v>
      </c>
      <c r="Z147" s="11">
        <f t="shared" si="65"/>
        <v>0</v>
      </c>
      <c r="AA147" s="112">
        <f t="shared" si="66"/>
        <v>118</v>
      </c>
      <c r="AB147" s="11">
        <f t="shared" si="67"/>
        <v>0</v>
      </c>
      <c r="AC147" s="11">
        <f t="shared" si="68"/>
        <v>4320</v>
      </c>
      <c r="AD147" s="11">
        <f t="shared" si="47"/>
        <v>25427</v>
      </c>
      <c r="AF147">
        <f t="shared" si="48"/>
        <v>25427</v>
      </c>
      <c r="AH147">
        <f t="shared" si="69"/>
        <v>0</v>
      </c>
      <c r="AK147">
        <f t="shared" si="49"/>
        <v>3042</v>
      </c>
      <c r="AP147">
        <v>3042</v>
      </c>
      <c r="AQ147" t="s">
        <v>128</v>
      </c>
      <c r="AR147">
        <v>3042</v>
      </c>
      <c r="AS147" s="73">
        <v>7988</v>
      </c>
      <c r="AT147">
        <v>767.9</v>
      </c>
      <c r="AU147" s="73">
        <v>8123</v>
      </c>
      <c r="AV147">
        <v>76</v>
      </c>
      <c r="AW147" s="73">
        <v>31694</v>
      </c>
      <c r="AX147" s="73">
        <v>53759</v>
      </c>
      <c r="AY147" s="73">
        <v>6237652</v>
      </c>
      <c r="BA147">
        <v>3042</v>
      </c>
      <c r="BB147">
        <v>76.38</v>
      </c>
      <c r="BC147">
        <v>19.689</v>
      </c>
      <c r="BD147">
        <v>863.96900000000005</v>
      </c>
      <c r="BE147">
        <v>23.5</v>
      </c>
      <c r="BF147">
        <v>3042</v>
      </c>
      <c r="BG147" s="73">
        <v>6307510</v>
      </c>
      <c r="BH147">
        <v>3042</v>
      </c>
      <c r="BI147" s="73">
        <v>6360516</v>
      </c>
      <c r="BJ147">
        <v>23.5</v>
      </c>
      <c r="BK147">
        <v>3042</v>
      </c>
      <c r="BL147" t="s">
        <v>128</v>
      </c>
      <c r="BM147">
        <v>3042</v>
      </c>
      <c r="BN147">
        <v>767.9</v>
      </c>
      <c r="BO147">
        <v>76.38</v>
      </c>
      <c r="BP147">
        <v>19.689</v>
      </c>
      <c r="BQ147">
        <v>863.96900000000005</v>
      </c>
      <c r="BR147">
        <v>23.5</v>
      </c>
      <c r="BT147">
        <v>3042</v>
      </c>
      <c r="BU147" t="s">
        <v>128</v>
      </c>
      <c r="BV147">
        <v>3042</v>
      </c>
      <c r="BW147" s="73">
        <v>8123</v>
      </c>
      <c r="BX147" s="73">
        <v>6307510</v>
      </c>
      <c r="BZ147" t="s">
        <v>130</v>
      </c>
    </row>
    <row r="148" spans="1:78" x14ac:dyDescent="0.2">
      <c r="A148" s="29">
        <v>141</v>
      </c>
      <c r="B148">
        <v>3060</v>
      </c>
      <c r="C148" t="s">
        <v>129</v>
      </c>
      <c r="D148">
        <v>3060</v>
      </c>
      <c r="E148" s="73">
        <v>7988</v>
      </c>
      <c r="F148">
        <f t="shared" si="50"/>
        <v>1166</v>
      </c>
      <c r="G148" s="73">
        <f t="shared" si="51"/>
        <v>7988</v>
      </c>
      <c r="H148">
        <f t="shared" si="52"/>
        <v>142.22</v>
      </c>
      <c r="I148">
        <f t="shared" si="52"/>
        <v>54.103000000000002</v>
      </c>
      <c r="J148">
        <f t="shared" si="52"/>
        <v>1362.3230000000001</v>
      </c>
      <c r="K148" s="73">
        <f t="shared" si="53"/>
        <v>9579210</v>
      </c>
      <c r="L148">
        <f t="shared" si="54"/>
        <v>33.5</v>
      </c>
      <c r="M148" s="13">
        <f t="shared" si="55"/>
        <v>8128</v>
      </c>
      <c r="N148" s="13">
        <f t="shared" si="56"/>
        <v>5</v>
      </c>
      <c r="O148" s="16">
        <f t="shared" si="57"/>
        <v>8133</v>
      </c>
      <c r="P148" s="13"/>
      <c r="Q148" s="13">
        <f t="shared" si="58"/>
        <v>9477248</v>
      </c>
      <c r="R148" s="13">
        <f t="shared" si="59"/>
        <v>9675002</v>
      </c>
      <c r="S148" s="13">
        <f t="shared" si="60"/>
        <v>197754</v>
      </c>
      <c r="T148" s="13">
        <f t="shared" si="61"/>
        <v>9483078</v>
      </c>
      <c r="U148" s="13">
        <f t="shared" si="62"/>
        <v>191924</v>
      </c>
      <c r="V148" s="11"/>
      <c r="W148" s="11"/>
      <c r="X148" s="11">
        <f t="shared" si="63"/>
        <v>5830</v>
      </c>
      <c r="Y148" s="11">
        <f t="shared" si="64"/>
        <v>271</v>
      </c>
      <c r="Z148" s="11">
        <f t="shared" si="65"/>
        <v>711</v>
      </c>
      <c r="AA148" s="112">
        <f t="shared" si="66"/>
        <v>168</v>
      </c>
      <c r="AB148" s="11">
        <f t="shared" si="67"/>
        <v>6812</v>
      </c>
      <c r="AC148" s="11">
        <f t="shared" si="68"/>
        <v>0</v>
      </c>
      <c r="AD148" s="11">
        <f t="shared" si="47"/>
        <v>191924</v>
      </c>
      <c r="AF148">
        <f t="shared" si="48"/>
        <v>197754</v>
      </c>
      <c r="AH148">
        <f t="shared" si="69"/>
        <v>5830</v>
      </c>
      <c r="AK148">
        <f t="shared" si="49"/>
        <v>3060</v>
      </c>
      <c r="AP148">
        <v>3060</v>
      </c>
      <c r="AQ148" t="s">
        <v>129</v>
      </c>
      <c r="AR148">
        <v>3060</v>
      </c>
      <c r="AS148" s="73">
        <v>7988</v>
      </c>
      <c r="AT148" s="110">
        <v>1166</v>
      </c>
      <c r="AU148" s="73">
        <v>7988</v>
      </c>
      <c r="AV148">
        <v>142</v>
      </c>
      <c r="AW148" s="73">
        <v>81421</v>
      </c>
      <c r="AX148" s="73">
        <v>122536</v>
      </c>
      <c r="AY148" s="73">
        <v>9314008</v>
      </c>
      <c r="BA148">
        <v>3060</v>
      </c>
      <c r="BB148">
        <v>142.22</v>
      </c>
      <c r="BC148">
        <v>54.103000000000002</v>
      </c>
      <c r="BD148" s="110">
        <v>1362.3230000000001</v>
      </c>
      <c r="BE148">
        <v>33.5</v>
      </c>
      <c r="BF148">
        <v>3060</v>
      </c>
      <c r="BG148" s="73">
        <v>9579210</v>
      </c>
      <c r="BH148">
        <v>3060</v>
      </c>
      <c r="BI148" s="73">
        <v>9500568</v>
      </c>
      <c r="BJ148">
        <v>33.5</v>
      </c>
      <c r="BK148">
        <v>3060</v>
      </c>
      <c r="BL148" t="s">
        <v>129</v>
      </c>
      <c r="BM148">
        <v>3060</v>
      </c>
      <c r="BN148" s="110">
        <v>1166</v>
      </c>
      <c r="BO148">
        <v>142.22</v>
      </c>
      <c r="BP148">
        <v>54.103000000000002</v>
      </c>
      <c r="BQ148" s="110">
        <v>1362.3230000000001</v>
      </c>
      <c r="BR148">
        <v>33.5</v>
      </c>
      <c r="BT148">
        <v>3060</v>
      </c>
      <c r="BU148" t="s">
        <v>129</v>
      </c>
      <c r="BV148">
        <v>3060</v>
      </c>
      <c r="BW148" s="73">
        <v>7988</v>
      </c>
      <c r="BX148" s="73">
        <v>9579210</v>
      </c>
      <c r="BZ148" t="s">
        <v>131</v>
      </c>
    </row>
    <row r="149" spans="1:78" x14ac:dyDescent="0.2">
      <c r="A149" s="29">
        <v>142</v>
      </c>
      <c r="B149">
        <v>3105</v>
      </c>
      <c r="C149" t="s">
        <v>131</v>
      </c>
      <c r="D149">
        <v>3105</v>
      </c>
      <c r="E149" s="73">
        <v>7988</v>
      </c>
      <c r="F149">
        <f t="shared" si="50"/>
        <v>1335.3</v>
      </c>
      <c r="G149" s="73">
        <f t="shared" si="51"/>
        <v>7988</v>
      </c>
      <c r="H149">
        <f t="shared" si="52"/>
        <v>190.13</v>
      </c>
      <c r="I149">
        <f t="shared" si="52"/>
        <v>41.524000000000001</v>
      </c>
      <c r="J149">
        <f t="shared" si="52"/>
        <v>1566.954</v>
      </c>
      <c r="K149" s="73">
        <f t="shared" si="53"/>
        <v>10822142</v>
      </c>
      <c r="L149">
        <f t="shared" si="54"/>
        <v>42.5</v>
      </c>
      <c r="M149" s="13">
        <f t="shared" si="55"/>
        <v>8128</v>
      </c>
      <c r="N149" s="13">
        <f t="shared" si="56"/>
        <v>5</v>
      </c>
      <c r="O149" s="16">
        <f t="shared" si="57"/>
        <v>8133</v>
      </c>
      <c r="P149" s="13"/>
      <c r="Q149" s="13">
        <f t="shared" si="58"/>
        <v>10853318</v>
      </c>
      <c r="R149" s="13">
        <f t="shared" si="59"/>
        <v>10930363</v>
      </c>
      <c r="S149" s="13">
        <f t="shared" si="60"/>
        <v>77045</v>
      </c>
      <c r="T149" s="13">
        <f t="shared" si="61"/>
        <v>10859995</v>
      </c>
      <c r="U149" s="13">
        <f t="shared" si="62"/>
        <v>70368</v>
      </c>
      <c r="V149" s="11"/>
      <c r="W149" s="11"/>
      <c r="X149" s="11">
        <f t="shared" si="63"/>
        <v>6677</v>
      </c>
      <c r="Y149" s="11">
        <f t="shared" si="64"/>
        <v>208</v>
      </c>
      <c r="Z149" s="11">
        <f t="shared" si="65"/>
        <v>951</v>
      </c>
      <c r="AA149" s="112">
        <f t="shared" si="66"/>
        <v>213</v>
      </c>
      <c r="AB149" s="11">
        <f t="shared" si="67"/>
        <v>7836</v>
      </c>
      <c r="AC149" s="11">
        <f t="shared" si="68"/>
        <v>0</v>
      </c>
      <c r="AD149" s="11">
        <f t="shared" si="47"/>
        <v>70368</v>
      </c>
      <c r="AF149">
        <f t="shared" si="48"/>
        <v>77045</v>
      </c>
      <c r="AH149">
        <f t="shared" si="69"/>
        <v>6677</v>
      </c>
      <c r="AK149">
        <f t="shared" si="49"/>
        <v>3105</v>
      </c>
      <c r="AP149">
        <v>3105</v>
      </c>
      <c r="AQ149" t="s">
        <v>131</v>
      </c>
      <c r="AR149">
        <v>3105</v>
      </c>
      <c r="AS149" s="73">
        <v>7988</v>
      </c>
      <c r="AT149" s="110">
        <v>1335.3</v>
      </c>
      <c r="AU149" s="73">
        <v>7988</v>
      </c>
      <c r="AV149">
        <v>190</v>
      </c>
      <c r="AW149" s="73">
        <v>75537</v>
      </c>
      <c r="AX149" s="73">
        <v>119985</v>
      </c>
      <c r="AY149" s="73">
        <v>10666376</v>
      </c>
      <c r="BA149">
        <v>3105</v>
      </c>
      <c r="BB149">
        <v>190.13</v>
      </c>
      <c r="BC149">
        <v>41.524000000000001</v>
      </c>
      <c r="BD149" s="110">
        <v>1566.954</v>
      </c>
      <c r="BE149">
        <v>42.5</v>
      </c>
      <c r="BF149">
        <v>3105</v>
      </c>
      <c r="BG149" s="73">
        <v>10822142</v>
      </c>
      <c r="BH149">
        <v>3105</v>
      </c>
      <c r="BI149" s="73">
        <v>10880024</v>
      </c>
      <c r="BJ149">
        <v>42.5</v>
      </c>
      <c r="BK149">
        <v>3105</v>
      </c>
      <c r="BL149" t="s">
        <v>131</v>
      </c>
      <c r="BM149">
        <v>3105</v>
      </c>
      <c r="BN149" s="110">
        <v>1335.3</v>
      </c>
      <c r="BO149">
        <v>190.13</v>
      </c>
      <c r="BP149">
        <v>41.524000000000001</v>
      </c>
      <c r="BQ149" s="110">
        <v>1566.954</v>
      </c>
      <c r="BR149">
        <v>42.5</v>
      </c>
      <c r="BT149">
        <v>3105</v>
      </c>
      <c r="BU149" t="s">
        <v>131</v>
      </c>
      <c r="BV149">
        <v>3105</v>
      </c>
      <c r="BW149" s="73">
        <v>7988</v>
      </c>
      <c r="BX149" s="73">
        <v>10822142</v>
      </c>
      <c r="BZ149" t="s">
        <v>132</v>
      </c>
    </row>
    <row r="150" spans="1:78" x14ac:dyDescent="0.2">
      <c r="A150" s="29">
        <v>143</v>
      </c>
      <c r="B150">
        <v>3114</v>
      </c>
      <c r="C150" t="s">
        <v>132</v>
      </c>
      <c r="D150">
        <v>3114</v>
      </c>
      <c r="E150" s="73">
        <v>7988</v>
      </c>
      <c r="F150">
        <f t="shared" si="50"/>
        <v>3337.8</v>
      </c>
      <c r="G150" s="73">
        <f t="shared" si="51"/>
        <v>7988</v>
      </c>
      <c r="H150">
        <f t="shared" si="52"/>
        <v>475.56</v>
      </c>
      <c r="I150">
        <f t="shared" si="52"/>
        <v>65.673000000000002</v>
      </c>
      <c r="J150">
        <f t="shared" si="52"/>
        <v>3879.0329999999999</v>
      </c>
      <c r="K150" s="73">
        <f t="shared" si="53"/>
        <v>27400438</v>
      </c>
      <c r="L150">
        <f t="shared" si="54"/>
        <v>52.5</v>
      </c>
      <c r="M150" s="13">
        <f t="shared" si="55"/>
        <v>8128</v>
      </c>
      <c r="N150" s="13">
        <f t="shared" si="56"/>
        <v>5</v>
      </c>
      <c r="O150" s="16">
        <f t="shared" si="57"/>
        <v>8133</v>
      </c>
      <c r="P150" s="13"/>
      <c r="Q150" s="13">
        <f t="shared" si="58"/>
        <v>27129638</v>
      </c>
      <c r="R150" s="13">
        <f t="shared" si="59"/>
        <v>27674442</v>
      </c>
      <c r="S150" s="13">
        <f t="shared" si="60"/>
        <v>544804</v>
      </c>
      <c r="T150" s="13">
        <f t="shared" si="61"/>
        <v>27146327</v>
      </c>
      <c r="U150" s="13">
        <f t="shared" si="62"/>
        <v>528115</v>
      </c>
      <c r="V150" s="11"/>
      <c r="W150" s="11"/>
      <c r="X150" s="11">
        <f t="shared" si="63"/>
        <v>16689</v>
      </c>
      <c r="Y150" s="11">
        <f t="shared" si="64"/>
        <v>328</v>
      </c>
      <c r="Z150" s="11">
        <f t="shared" si="65"/>
        <v>2378</v>
      </c>
      <c r="AA150" s="112">
        <f t="shared" si="66"/>
        <v>263</v>
      </c>
      <c r="AB150" s="11">
        <f t="shared" si="67"/>
        <v>19395</v>
      </c>
      <c r="AC150" s="11">
        <f t="shared" si="68"/>
        <v>0</v>
      </c>
      <c r="AD150" s="11">
        <f t="shared" si="47"/>
        <v>528115</v>
      </c>
      <c r="AF150">
        <f t="shared" si="48"/>
        <v>544804</v>
      </c>
      <c r="AH150">
        <f t="shared" si="69"/>
        <v>16689</v>
      </c>
      <c r="AK150">
        <f t="shared" si="49"/>
        <v>3114</v>
      </c>
      <c r="AP150">
        <v>3114</v>
      </c>
      <c r="AQ150" t="s">
        <v>132</v>
      </c>
      <c r="AR150">
        <v>3114</v>
      </c>
      <c r="AS150" s="73">
        <v>7988</v>
      </c>
      <c r="AT150" s="110">
        <v>3337.8</v>
      </c>
      <c r="AU150" s="73">
        <v>7988</v>
      </c>
      <c r="AV150">
        <v>476</v>
      </c>
      <c r="AW150" s="73">
        <v>101625</v>
      </c>
      <c r="AX150" s="73">
        <v>166422</v>
      </c>
      <c r="AY150" s="73">
        <v>26662346</v>
      </c>
      <c r="BA150">
        <v>3114</v>
      </c>
      <c r="BB150">
        <v>475.56</v>
      </c>
      <c r="BC150">
        <v>65.673000000000002</v>
      </c>
      <c r="BD150" s="110">
        <v>3879.0329999999999</v>
      </c>
      <c r="BE150">
        <v>52.5</v>
      </c>
      <c r="BF150">
        <v>3114</v>
      </c>
      <c r="BG150" s="73">
        <v>27400438</v>
      </c>
      <c r="BH150">
        <v>3114</v>
      </c>
      <c r="BI150" s="73">
        <v>27196394</v>
      </c>
      <c r="BJ150">
        <v>52.5</v>
      </c>
      <c r="BK150">
        <v>3114</v>
      </c>
      <c r="BL150" t="s">
        <v>132</v>
      </c>
      <c r="BM150">
        <v>3114</v>
      </c>
      <c r="BN150" s="110">
        <v>3337.8</v>
      </c>
      <c r="BO150">
        <v>475.56</v>
      </c>
      <c r="BP150">
        <v>65.673000000000002</v>
      </c>
      <c r="BQ150" s="110">
        <v>3879.0329999999999</v>
      </c>
      <c r="BR150">
        <v>52.5</v>
      </c>
      <c r="BT150">
        <v>3114</v>
      </c>
      <c r="BU150" t="s">
        <v>132</v>
      </c>
      <c r="BV150">
        <v>3114</v>
      </c>
      <c r="BW150" s="73">
        <v>7988</v>
      </c>
      <c r="BX150" s="73">
        <v>27400438</v>
      </c>
      <c r="BZ150" t="s">
        <v>133</v>
      </c>
    </row>
    <row r="151" spans="1:78" x14ac:dyDescent="0.2">
      <c r="A151" s="29">
        <v>144</v>
      </c>
      <c r="B151">
        <v>3119</v>
      </c>
      <c r="C151" t="s">
        <v>133</v>
      </c>
      <c r="D151">
        <v>3119</v>
      </c>
      <c r="E151" s="73">
        <v>7988</v>
      </c>
      <c r="F151">
        <f t="shared" si="50"/>
        <v>798.9</v>
      </c>
      <c r="G151" s="73">
        <f t="shared" si="51"/>
        <v>7988</v>
      </c>
      <c r="H151">
        <f t="shared" si="52"/>
        <v>72.010000000000005</v>
      </c>
      <c r="I151">
        <f t="shared" si="52"/>
        <v>32.828000000000003</v>
      </c>
      <c r="J151">
        <f t="shared" si="52"/>
        <v>903.73800000000006</v>
      </c>
      <c r="K151" s="73">
        <f t="shared" si="53"/>
        <v>6552556</v>
      </c>
      <c r="L151">
        <f t="shared" si="54"/>
        <v>24.5</v>
      </c>
      <c r="M151" s="13">
        <f t="shared" si="55"/>
        <v>8128</v>
      </c>
      <c r="N151" s="13">
        <f t="shared" si="56"/>
        <v>5</v>
      </c>
      <c r="O151" s="16">
        <f t="shared" si="57"/>
        <v>8133</v>
      </c>
      <c r="P151" s="13"/>
      <c r="Q151" s="13">
        <f t="shared" si="58"/>
        <v>6493459</v>
      </c>
      <c r="R151" s="13">
        <f t="shared" si="59"/>
        <v>6618082</v>
      </c>
      <c r="S151" s="13">
        <f t="shared" si="60"/>
        <v>124623</v>
      </c>
      <c r="T151" s="13">
        <f t="shared" si="61"/>
        <v>6497454</v>
      </c>
      <c r="U151" s="13">
        <f t="shared" si="62"/>
        <v>120628</v>
      </c>
      <c r="V151" s="11"/>
      <c r="W151" s="11"/>
      <c r="X151" s="11">
        <f t="shared" si="63"/>
        <v>3995</v>
      </c>
      <c r="Y151" s="11">
        <f t="shared" si="64"/>
        <v>164</v>
      </c>
      <c r="Z151" s="11">
        <f t="shared" si="65"/>
        <v>360</v>
      </c>
      <c r="AA151" s="112">
        <f t="shared" si="66"/>
        <v>123</v>
      </c>
      <c r="AB151" s="11">
        <f t="shared" si="67"/>
        <v>4519</v>
      </c>
      <c r="AC151" s="11">
        <f t="shared" si="68"/>
        <v>0</v>
      </c>
      <c r="AD151" s="11">
        <f t="shared" si="47"/>
        <v>120628</v>
      </c>
      <c r="AF151">
        <f t="shared" si="48"/>
        <v>124623</v>
      </c>
      <c r="AH151">
        <f t="shared" si="69"/>
        <v>3995</v>
      </c>
      <c r="AK151">
        <f t="shared" si="49"/>
        <v>3119</v>
      </c>
      <c r="AP151">
        <v>3119</v>
      </c>
      <c r="AQ151" t="s">
        <v>133</v>
      </c>
      <c r="AR151">
        <v>3119</v>
      </c>
      <c r="AS151" s="73">
        <v>7988</v>
      </c>
      <c r="AT151">
        <v>798.9</v>
      </c>
      <c r="AU151" s="73">
        <v>7988</v>
      </c>
      <c r="AV151">
        <v>72</v>
      </c>
      <c r="AW151" s="73">
        <v>15500</v>
      </c>
      <c r="AX151" s="73">
        <v>23793</v>
      </c>
      <c r="AY151" s="73">
        <v>6381613</v>
      </c>
      <c r="BA151">
        <v>3119</v>
      </c>
      <c r="BB151">
        <v>72.010000000000005</v>
      </c>
      <c r="BC151">
        <v>32.828000000000003</v>
      </c>
      <c r="BD151">
        <v>903.73800000000006</v>
      </c>
      <c r="BE151">
        <v>24.5</v>
      </c>
      <c r="BF151">
        <v>3119</v>
      </c>
      <c r="BG151" s="73">
        <v>6552556</v>
      </c>
      <c r="BH151">
        <v>3119</v>
      </c>
      <c r="BI151" s="73">
        <v>6509437</v>
      </c>
      <c r="BJ151">
        <v>24.5</v>
      </c>
      <c r="BK151">
        <v>3119</v>
      </c>
      <c r="BL151" t="s">
        <v>133</v>
      </c>
      <c r="BM151">
        <v>3119</v>
      </c>
      <c r="BN151">
        <v>798.9</v>
      </c>
      <c r="BO151">
        <v>72.010000000000005</v>
      </c>
      <c r="BP151">
        <v>32.828000000000003</v>
      </c>
      <c r="BQ151">
        <v>903.73800000000006</v>
      </c>
      <c r="BR151">
        <v>24.5</v>
      </c>
      <c r="BT151">
        <v>3119</v>
      </c>
      <c r="BU151" t="s">
        <v>133</v>
      </c>
      <c r="BV151">
        <v>3119</v>
      </c>
      <c r="BW151" s="73">
        <v>7988</v>
      </c>
      <c r="BX151" s="73">
        <v>6552556</v>
      </c>
      <c r="BZ151" t="s">
        <v>134</v>
      </c>
    </row>
    <row r="152" spans="1:78" x14ac:dyDescent="0.2">
      <c r="A152" s="29">
        <v>145</v>
      </c>
      <c r="B152">
        <v>3141</v>
      </c>
      <c r="C152" t="s">
        <v>134</v>
      </c>
      <c r="D152">
        <v>3141</v>
      </c>
      <c r="E152" s="73">
        <v>7988</v>
      </c>
      <c r="F152">
        <f t="shared" si="50"/>
        <v>14369.6</v>
      </c>
      <c r="G152" s="73">
        <f t="shared" si="51"/>
        <v>7988</v>
      </c>
      <c r="H152">
        <f t="shared" si="52"/>
        <v>1651.25</v>
      </c>
      <c r="I152">
        <f t="shared" si="52"/>
        <v>498.04700000000003</v>
      </c>
      <c r="J152">
        <f t="shared" si="52"/>
        <v>16518.897000000001</v>
      </c>
      <c r="K152" s="73">
        <f t="shared" si="53"/>
        <v>116230193</v>
      </c>
      <c r="L152">
        <f t="shared" si="54"/>
        <v>257.5</v>
      </c>
      <c r="M152" s="13">
        <f t="shared" si="55"/>
        <v>8128</v>
      </c>
      <c r="N152" s="13">
        <f t="shared" si="56"/>
        <v>5</v>
      </c>
      <c r="O152" s="16">
        <f t="shared" si="57"/>
        <v>8133</v>
      </c>
      <c r="P152" s="13"/>
      <c r="Q152" s="13">
        <f t="shared" si="58"/>
        <v>116796109</v>
      </c>
      <c r="R152" s="13">
        <f t="shared" si="59"/>
        <v>117392495</v>
      </c>
      <c r="S152" s="13">
        <f t="shared" si="60"/>
        <v>596386</v>
      </c>
      <c r="T152" s="13">
        <f t="shared" si="61"/>
        <v>116867957</v>
      </c>
      <c r="U152" s="13">
        <f t="shared" si="62"/>
        <v>524538</v>
      </c>
      <c r="V152" s="11"/>
      <c r="W152" s="11"/>
      <c r="X152" s="11">
        <f t="shared" si="63"/>
        <v>71848</v>
      </c>
      <c r="Y152" s="11">
        <f t="shared" si="64"/>
        <v>2490</v>
      </c>
      <c r="Z152" s="11">
        <f t="shared" si="65"/>
        <v>8256</v>
      </c>
      <c r="AA152" s="112">
        <f t="shared" si="66"/>
        <v>1288</v>
      </c>
      <c r="AB152" s="11">
        <f t="shared" si="67"/>
        <v>82594</v>
      </c>
      <c r="AC152" s="11">
        <f t="shared" si="68"/>
        <v>0</v>
      </c>
      <c r="AD152" s="11">
        <f t="shared" si="47"/>
        <v>524538</v>
      </c>
      <c r="AF152">
        <f t="shared" si="48"/>
        <v>596386</v>
      </c>
      <c r="AH152">
        <f t="shared" si="69"/>
        <v>71848</v>
      </c>
      <c r="AK152">
        <f t="shared" si="49"/>
        <v>3141</v>
      </c>
      <c r="AP152">
        <v>3141</v>
      </c>
      <c r="AQ152" t="s">
        <v>134</v>
      </c>
      <c r="AR152">
        <v>3141</v>
      </c>
      <c r="AS152" s="73">
        <v>7988</v>
      </c>
      <c r="AT152" s="110">
        <v>14369.6</v>
      </c>
      <c r="AU152" s="73">
        <v>7988</v>
      </c>
      <c r="AV152" s="73">
        <v>1651</v>
      </c>
      <c r="AW152" s="73">
        <v>427398</v>
      </c>
      <c r="AX152" s="73">
        <v>639337</v>
      </c>
      <c r="AY152" s="73">
        <v>114784365</v>
      </c>
      <c r="BA152">
        <v>3141</v>
      </c>
      <c r="BB152" s="110">
        <v>1651.25</v>
      </c>
      <c r="BC152">
        <v>498.04700000000003</v>
      </c>
      <c r="BD152" s="110">
        <v>16518.897000000001</v>
      </c>
      <c r="BE152">
        <v>257.5</v>
      </c>
      <c r="BF152">
        <v>3141</v>
      </c>
      <c r="BG152" s="73">
        <v>116230193</v>
      </c>
      <c r="BH152">
        <v>3141</v>
      </c>
      <c r="BI152" s="73">
        <v>117083501</v>
      </c>
      <c r="BJ152">
        <v>257.5</v>
      </c>
      <c r="BK152">
        <v>3141</v>
      </c>
      <c r="BL152" t="s">
        <v>134</v>
      </c>
      <c r="BM152">
        <v>3141</v>
      </c>
      <c r="BN152" s="110">
        <v>14369.6</v>
      </c>
      <c r="BO152" s="110">
        <v>1651.25</v>
      </c>
      <c r="BP152">
        <v>498.04700000000003</v>
      </c>
      <c r="BQ152" s="110">
        <v>16518.897000000001</v>
      </c>
      <c r="BR152">
        <v>257.5</v>
      </c>
      <c r="BT152">
        <v>3141</v>
      </c>
      <c r="BU152" t="s">
        <v>134</v>
      </c>
      <c r="BV152">
        <v>3141</v>
      </c>
      <c r="BW152" s="73">
        <v>7988</v>
      </c>
      <c r="BX152" s="73">
        <v>116230193</v>
      </c>
      <c r="BZ152" t="s">
        <v>135</v>
      </c>
    </row>
    <row r="153" spans="1:78" x14ac:dyDescent="0.2">
      <c r="A153" s="29">
        <v>146</v>
      </c>
      <c r="B153">
        <v>3150</v>
      </c>
      <c r="C153" t="s">
        <v>135</v>
      </c>
      <c r="D153">
        <v>3150</v>
      </c>
      <c r="E153" s="73">
        <v>7988</v>
      </c>
      <c r="F153">
        <f t="shared" si="50"/>
        <v>974.7</v>
      </c>
      <c r="G153" s="73">
        <f t="shared" si="51"/>
        <v>7988</v>
      </c>
      <c r="H153">
        <f t="shared" si="52"/>
        <v>109.88</v>
      </c>
      <c r="I153">
        <f t="shared" si="52"/>
        <v>34.061999999999998</v>
      </c>
      <c r="J153">
        <f t="shared" si="52"/>
        <v>1118.6420000000001</v>
      </c>
      <c r="K153" s="73">
        <f t="shared" si="53"/>
        <v>7714810</v>
      </c>
      <c r="L153">
        <f t="shared" si="54"/>
        <v>35.5</v>
      </c>
      <c r="M153" s="13">
        <f t="shared" si="55"/>
        <v>8128</v>
      </c>
      <c r="N153" s="13">
        <f t="shared" si="56"/>
        <v>5</v>
      </c>
      <c r="O153" s="16">
        <f t="shared" si="57"/>
        <v>8133</v>
      </c>
      <c r="P153" s="13"/>
      <c r="Q153" s="13">
        <f t="shared" si="58"/>
        <v>7922362</v>
      </c>
      <c r="R153" s="13">
        <f t="shared" si="59"/>
        <v>7791958</v>
      </c>
      <c r="S153" s="13">
        <f t="shared" si="60"/>
        <v>0</v>
      </c>
      <c r="T153" s="13">
        <f t="shared" si="61"/>
        <v>7927235</v>
      </c>
      <c r="U153" s="13">
        <f t="shared" si="62"/>
        <v>0</v>
      </c>
      <c r="V153" s="11"/>
      <c r="W153" s="11"/>
      <c r="X153" s="11">
        <f t="shared" si="63"/>
        <v>4874</v>
      </c>
      <c r="Y153" s="11">
        <f t="shared" si="64"/>
        <v>170</v>
      </c>
      <c r="Z153" s="11">
        <f t="shared" si="65"/>
        <v>549</v>
      </c>
      <c r="AA153" s="112">
        <f t="shared" si="66"/>
        <v>178</v>
      </c>
      <c r="AB153" s="11">
        <f t="shared" si="67"/>
        <v>5593</v>
      </c>
      <c r="AC153" s="11">
        <f t="shared" si="68"/>
        <v>0</v>
      </c>
      <c r="AD153" s="11">
        <f t="shared" si="47"/>
        <v>0</v>
      </c>
      <c r="AF153">
        <f t="shared" si="48"/>
        <v>0</v>
      </c>
      <c r="AH153">
        <f t="shared" si="69"/>
        <v>0</v>
      </c>
      <c r="AK153">
        <f t="shared" si="49"/>
        <v>3150</v>
      </c>
      <c r="AP153">
        <v>3150</v>
      </c>
      <c r="AQ153" t="s">
        <v>135</v>
      </c>
      <c r="AR153">
        <v>3150</v>
      </c>
      <c r="AS153" s="73">
        <v>7988</v>
      </c>
      <c r="AT153">
        <v>974.7</v>
      </c>
      <c r="AU153" s="73">
        <v>7988</v>
      </c>
      <c r="AV153">
        <v>110</v>
      </c>
      <c r="AW153" s="73">
        <v>71574</v>
      </c>
      <c r="AX153" s="73">
        <v>117035</v>
      </c>
      <c r="AY153" s="73">
        <v>7785904</v>
      </c>
      <c r="BA153">
        <v>3150</v>
      </c>
      <c r="BB153">
        <v>109.88</v>
      </c>
      <c r="BC153">
        <v>34.061999999999998</v>
      </c>
      <c r="BD153" s="110">
        <v>1118.6420000000001</v>
      </c>
      <c r="BE153">
        <v>35.5</v>
      </c>
      <c r="BF153">
        <v>3150</v>
      </c>
      <c r="BG153" s="73">
        <v>7714810</v>
      </c>
      <c r="BH153">
        <v>3150</v>
      </c>
      <c r="BI153" s="73">
        <v>7941856</v>
      </c>
      <c r="BJ153">
        <v>35.5</v>
      </c>
      <c r="BK153">
        <v>3150</v>
      </c>
      <c r="BL153" t="s">
        <v>135</v>
      </c>
      <c r="BM153">
        <v>3150</v>
      </c>
      <c r="BN153">
        <v>974.7</v>
      </c>
      <c r="BO153">
        <v>109.88</v>
      </c>
      <c r="BP153">
        <v>34.061999999999998</v>
      </c>
      <c r="BQ153" s="110">
        <v>1118.6420000000001</v>
      </c>
      <c r="BR153">
        <v>35.5</v>
      </c>
      <c r="BT153">
        <v>3150</v>
      </c>
      <c r="BU153" t="s">
        <v>135</v>
      </c>
      <c r="BV153">
        <v>3150</v>
      </c>
      <c r="BW153" s="73">
        <v>7988</v>
      </c>
      <c r="BX153" s="73">
        <v>7714810</v>
      </c>
      <c r="BZ153" t="s">
        <v>136</v>
      </c>
    </row>
    <row r="154" spans="1:78" x14ac:dyDescent="0.2">
      <c r="A154" s="29">
        <v>147</v>
      </c>
      <c r="B154">
        <v>3154</v>
      </c>
      <c r="C154" t="s">
        <v>136</v>
      </c>
      <c r="D154">
        <v>3154</v>
      </c>
      <c r="E154" s="73">
        <v>7988</v>
      </c>
      <c r="F154">
        <f t="shared" si="50"/>
        <v>484.9</v>
      </c>
      <c r="G154" s="73">
        <f t="shared" si="51"/>
        <v>7988</v>
      </c>
      <c r="H154">
        <f t="shared" si="52"/>
        <v>61.52</v>
      </c>
      <c r="I154">
        <f t="shared" si="52"/>
        <v>31.312999999999999</v>
      </c>
      <c r="J154">
        <f t="shared" si="52"/>
        <v>577.73299999999995</v>
      </c>
      <c r="K154" s="73">
        <f t="shared" si="53"/>
        <v>3872582</v>
      </c>
      <c r="L154">
        <f t="shared" si="54"/>
        <v>22</v>
      </c>
      <c r="M154" s="13">
        <f t="shared" si="55"/>
        <v>8128</v>
      </c>
      <c r="N154" s="13">
        <f t="shared" si="56"/>
        <v>5</v>
      </c>
      <c r="O154" s="16">
        <f t="shared" si="57"/>
        <v>8133</v>
      </c>
      <c r="P154" s="13"/>
      <c r="Q154" s="13">
        <f t="shared" si="58"/>
        <v>3941267</v>
      </c>
      <c r="R154" s="13">
        <f t="shared" si="59"/>
        <v>3911308</v>
      </c>
      <c r="S154" s="13">
        <f t="shared" si="60"/>
        <v>0</v>
      </c>
      <c r="T154" s="13">
        <f t="shared" si="61"/>
        <v>3943692</v>
      </c>
      <c r="U154" s="13">
        <f t="shared" si="62"/>
        <v>0</v>
      </c>
      <c r="V154" s="11"/>
      <c r="W154" s="11"/>
      <c r="X154" s="11">
        <f t="shared" si="63"/>
        <v>2425</v>
      </c>
      <c r="Y154" s="11">
        <f t="shared" si="64"/>
        <v>157</v>
      </c>
      <c r="Z154" s="11">
        <f t="shared" si="65"/>
        <v>308</v>
      </c>
      <c r="AA154" s="112">
        <f t="shared" si="66"/>
        <v>110</v>
      </c>
      <c r="AB154" s="11">
        <f t="shared" si="67"/>
        <v>2890</v>
      </c>
      <c r="AC154" s="11">
        <f t="shared" si="68"/>
        <v>0</v>
      </c>
      <c r="AD154" s="11">
        <f t="shared" si="47"/>
        <v>0</v>
      </c>
      <c r="AF154">
        <f t="shared" si="48"/>
        <v>0</v>
      </c>
      <c r="AH154">
        <f t="shared" si="69"/>
        <v>0</v>
      </c>
      <c r="AK154">
        <f t="shared" si="49"/>
        <v>3154</v>
      </c>
      <c r="AP154">
        <v>3154</v>
      </c>
      <c r="AQ154" t="s">
        <v>136</v>
      </c>
      <c r="AR154">
        <v>3154</v>
      </c>
      <c r="AS154" s="73">
        <v>7988</v>
      </c>
      <c r="AT154">
        <v>484.9</v>
      </c>
      <c r="AU154" s="73">
        <v>7988</v>
      </c>
      <c r="AV154">
        <v>62</v>
      </c>
      <c r="AW154" s="73">
        <v>22732</v>
      </c>
      <c r="AX154" s="73">
        <v>37405</v>
      </c>
      <c r="AY154" s="73">
        <v>3873381</v>
      </c>
      <c r="BA154">
        <v>3154</v>
      </c>
      <c r="BB154">
        <v>61.52</v>
      </c>
      <c r="BC154">
        <v>31.312999999999999</v>
      </c>
      <c r="BD154">
        <v>577.73299999999995</v>
      </c>
      <c r="BE154">
        <v>22</v>
      </c>
      <c r="BF154">
        <v>3154</v>
      </c>
      <c r="BG154" s="73">
        <v>3872582</v>
      </c>
      <c r="BH154">
        <v>3154</v>
      </c>
      <c r="BI154" s="73">
        <v>3950965</v>
      </c>
      <c r="BJ154">
        <v>22</v>
      </c>
      <c r="BK154">
        <v>3154</v>
      </c>
      <c r="BL154" t="s">
        <v>136</v>
      </c>
      <c r="BM154">
        <v>3154</v>
      </c>
      <c r="BN154">
        <v>484.9</v>
      </c>
      <c r="BO154">
        <v>61.52</v>
      </c>
      <c r="BP154">
        <v>31.312999999999999</v>
      </c>
      <c r="BQ154">
        <v>577.73299999999995</v>
      </c>
      <c r="BR154">
        <v>22</v>
      </c>
      <c r="BT154">
        <v>3154</v>
      </c>
      <c r="BU154" t="s">
        <v>136</v>
      </c>
      <c r="BV154">
        <v>3154</v>
      </c>
      <c r="BW154" s="73">
        <v>7988</v>
      </c>
      <c r="BX154" s="73">
        <v>3872582</v>
      </c>
      <c r="BZ154" t="s">
        <v>338</v>
      </c>
    </row>
    <row r="155" spans="1:78" x14ac:dyDescent="0.2">
      <c r="A155" s="29">
        <v>148</v>
      </c>
      <c r="B155">
        <v>3168</v>
      </c>
      <c r="C155" t="s">
        <v>130</v>
      </c>
      <c r="D155">
        <v>3168</v>
      </c>
      <c r="E155" s="73">
        <v>7988</v>
      </c>
      <c r="F155">
        <f t="shared" si="50"/>
        <v>711.5</v>
      </c>
      <c r="G155" s="73">
        <f t="shared" si="51"/>
        <v>8049</v>
      </c>
      <c r="H155">
        <f t="shared" si="52"/>
        <v>113.32</v>
      </c>
      <c r="I155">
        <f t="shared" si="52"/>
        <v>35.131</v>
      </c>
      <c r="J155">
        <f t="shared" si="52"/>
        <v>859.95100000000002</v>
      </c>
      <c r="K155" s="73">
        <f t="shared" si="53"/>
        <v>5430660</v>
      </c>
      <c r="L155">
        <f t="shared" si="54"/>
        <v>23</v>
      </c>
      <c r="M155" s="13">
        <f t="shared" si="55"/>
        <v>8189</v>
      </c>
      <c r="N155" s="13">
        <f t="shared" si="56"/>
        <v>0</v>
      </c>
      <c r="O155" s="16">
        <f t="shared" si="57"/>
        <v>8189</v>
      </c>
      <c r="P155" s="13"/>
      <c r="Q155" s="13">
        <f t="shared" si="58"/>
        <v>5826474</v>
      </c>
      <c r="R155" s="13">
        <f t="shared" si="59"/>
        <v>5484967</v>
      </c>
      <c r="S155" s="13">
        <f t="shared" si="60"/>
        <v>0</v>
      </c>
      <c r="T155" s="13">
        <f t="shared" si="61"/>
        <v>5826474</v>
      </c>
      <c r="U155" s="13">
        <f t="shared" si="62"/>
        <v>0</v>
      </c>
      <c r="V155" s="11"/>
      <c r="W155" s="11"/>
      <c r="X155" s="11">
        <f t="shared" si="63"/>
        <v>0</v>
      </c>
      <c r="Y155" s="11">
        <f t="shared" si="64"/>
        <v>0</v>
      </c>
      <c r="Z155" s="11">
        <f t="shared" si="65"/>
        <v>0</v>
      </c>
      <c r="AA155" s="112">
        <f t="shared" si="66"/>
        <v>115</v>
      </c>
      <c r="AB155" s="11">
        <f t="shared" si="67"/>
        <v>0</v>
      </c>
      <c r="AC155" s="11">
        <f t="shared" si="68"/>
        <v>4300</v>
      </c>
      <c r="AD155" s="11">
        <f t="shared" si="47"/>
        <v>0</v>
      </c>
      <c r="AF155">
        <f t="shared" si="48"/>
        <v>0</v>
      </c>
      <c r="AH155">
        <f t="shared" si="69"/>
        <v>0</v>
      </c>
      <c r="AK155">
        <f t="shared" si="49"/>
        <v>3168</v>
      </c>
      <c r="AP155">
        <v>3168</v>
      </c>
      <c r="AQ155" t="s">
        <v>130</v>
      </c>
      <c r="AR155">
        <v>3168</v>
      </c>
      <c r="AS155" s="73">
        <v>7988</v>
      </c>
      <c r="AT155">
        <v>711.5</v>
      </c>
      <c r="AU155" s="73">
        <v>8049</v>
      </c>
      <c r="AV155">
        <v>113</v>
      </c>
      <c r="AW155" s="73">
        <v>32919</v>
      </c>
      <c r="AX155" s="73">
        <v>44523</v>
      </c>
      <c r="AY155" s="73">
        <v>5726864</v>
      </c>
      <c r="BA155">
        <v>3168</v>
      </c>
      <c r="BB155">
        <v>113.32</v>
      </c>
      <c r="BC155">
        <v>35.131</v>
      </c>
      <c r="BD155">
        <v>859.95100000000002</v>
      </c>
      <c r="BE155">
        <v>23</v>
      </c>
      <c r="BF155">
        <v>3168</v>
      </c>
      <c r="BG155" s="73">
        <v>5430660</v>
      </c>
      <c r="BH155">
        <v>3168</v>
      </c>
      <c r="BI155" s="73">
        <v>5840704</v>
      </c>
      <c r="BJ155">
        <v>23</v>
      </c>
      <c r="BK155">
        <v>3168</v>
      </c>
      <c r="BL155" t="s">
        <v>130</v>
      </c>
      <c r="BM155">
        <v>3168</v>
      </c>
      <c r="BN155">
        <v>711.5</v>
      </c>
      <c r="BO155">
        <v>113.32</v>
      </c>
      <c r="BP155">
        <v>35.131</v>
      </c>
      <c r="BQ155">
        <v>859.95100000000002</v>
      </c>
      <c r="BR155">
        <v>23</v>
      </c>
      <c r="BT155">
        <v>3168</v>
      </c>
      <c r="BU155" t="s">
        <v>130</v>
      </c>
      <c r="BV155">
        <v>3168</v>
      </c>
      <c r="BW155" s="73">
        <v>8049</v>
      </c>
      <c r="BX155" s="73">
        <v>5430660</v>
      </c>
      <c r="BZ155" t="s">
        <v>137</v>
      </c>
    </row>
    <row r="156" spans="1:78" x14ac:dyDescent="0.2">
      <c r="A156" s="29">
        <v>149</v>
      </c>
      <c r="B156">
        <v>3186</v>
      </c>
      <c r="C156" t="s">
        <v>338</v>
      </c>
      <c r="D156">
        <v>3186</v>
      </c>
      <c r="E156" s="73">
        <v>7988</v>
      </c>
      <c r="F156">
        <f t="shared" si="50"/>
        <v>430.2</v>
      </c>
      <c r="G156" s="73">
        <f t="shared" si="51"/>
        <v>8023</v>
      </c>
      <c r="H156">
        <f t="shared" si="52"/>
        <v>44.41</v>
      </c>
      <c r="I156">
        <f t="shared" si="52"/>
        <v>8.5519999999999996</v>
      </c>
      <c r="J156">
        <f t="shared" si="52"/>
        <v>483.16199999999998</v>
      </c>
      <c r="K156" s="73">
        <f t="shared" si="53"/>
        <v>3554991</v>
      </c>
      <c r="L156">
        <f t="shared" si="54"/>
        <v>18.5</v>
      </c>
      <c r="M156" s="13">
        <f t="shared" si="55"/>
        <v>8163</v>
      </c>
      <c r="N156" s="13">
        <f t="shared" si="56"/>
        <v>0</v>
      </c>
      <c r="O156" s="16">
        <f t="shared" si="57"/>
        <v>8163</v>
      </c>
      <c r="P156" s="13"/>
      <c r="Q156" s="13">
        <f t="shared" si="58"/>
        <v>3511723</v>
      </c>
      <c r="R156" s="13">
        <f t="shared" si="59"/>
        <v>3590541</v>
      </c>
      <c r="S156" s="13">
        <f t="shared" si="60"/>
        <v>78818</v>
      </c>
      <c r="T156" s="13">
        <f t="shared" si="61"/>
        <v>3511723</v>
      </c>
      <c r="U156" s="13">
        <f t="shared" si="62"/>
        <v>78818</v>
      </c>
      <c r="V156" s="11"/>
      <c r="W156" s="11"/>
      <c r="X156" s="11">
        <f t="shared" si="63"/>
        <v>0</v>
      </c>
      <c r="Y156" s="11">
        <f t="shared" si="64"/>
        <v>0</v>
      </c>
      <c r="Z156" s="11">
        <f t="shared" si="65"/>
        <v>0</v>
      </c>
      <c r="AA156" s="112">
        <f t="shared" si="66"/>
        <v>93</v>
      </c>
      <c r="AB156" s="11">
        <f t="shared" si="67"/>
        <v>0</v>
      </c>
      <c r="AC156" s="11">
        <f t="shared" si="68"/>
        <v>2416</v>
      </c>
      <c r="AD156" s="11">
        <f t="shared" si="47"/>
        <v>78818</v>
      </c>
      <c r="AF156">
        <f t="shared" si="48"/>
        <v>78818</v>
      </c>
      <c r="AH156">
        <f t="shared" si="69"/>
        <v>0</v>
      </c>
      <c r="AK156">
        <f t="shared" si="49"/>
        <v>3186</v>
      </c>
      <c r="AP156">
        <v>3186</v>
      </c>
      <c r="AQ156" t="s">
        <v>338</v>
      </c>
      <c r="AR156">
        <v>3186</v>
      </c>
      <c r="AS156" s="73">
        <v>7988</v>
      </c>
      <c r="AT156">
        <v>430.2</v>
      </c>
      <c r="AU156" s="73">
        <v>8023</v>
      </c>
      <c r="AV156">
        <v>44</v>
      </c>
      <c r="AW156" s="73">
        <v>11160</v>
      </c>
      <c r="AX156" s="73">
        <v>16517</v>
      </c>
      <c r="AY156" s="73">
        <v>3451495</v>
      </c>
      <c r="BA156">
        <v>3186</v>
      </c>
      <c r="BB156">
        <v>44.41</v>
      </c>
      <c r="BC156">
        <v>8.5519999999999996</v>
      </c>
      <c r="BD156">
        <v>483.16199999999998</v>
      </c>
      <c r="BE156">
        <v>18.5</v>
      </c>
      <c r="BF156">
        <v>3186</v>
      </c>
      <c r="BG156" s="73">
        <v>3554991</v>
      </c>
      <c r="BH156">
        <v>3186</v>
      </c>
      <c r="BI156" s="73">
        <v>3520327</v>
      </c>
      <c r="BJ156">
        <v>18.5</v>
      </c>
      <c r="BK156">
        <v>3186</v>
      </c>
      <c r="BL156" t="s">
        <v>338</v>
      </c>
      <c r="BM156">
        <v>3186</v>
      </c>
      <c r="BN156">
        <v>430.2</v>
      </c>
      <c r="BO156">
        <v>44.41</v>
      </c>
      <c r="BP156">
        <v>8.5519999999999996</v>
      </c>
      <c r="BQ156">
        <v>483.16199999999998</v>
      </c>
      <c r="BR156">
        <v>18.5</v>
      </c>
      <c r="BT156">
        <v>3186</v>
      </c>
      <c r="BU156" t="s">
        <v>338</v>
      </c>
      <c r="BV156">
        <v>3186</v>
      </c>
      <c r="BW156" s="73">
        <v>8023</v>
      </c>
      <c r="BX156" s="73">
        <v>3554991</v>
      </c>
      <c r="BZ156" t="s">
        <v>138</v>
      </c>
    </row>
    <row r="157" spans="1:78" x14ac:dyDescent="0.2">
      <c r="A157" s="29">
        <v>150</v>
      </c>
      <c r="B157">
        <v>3195</v>
      </c>
      <c r="C157" t="s">
        <v>114</v>
      </c>
      <c r="D157">
        <v>3195</v>
      </c>
      <c r="E157" s="73">
        <v>7988</v>
      </c>
      <c r="F157">
        <f t="shared" si="50"/>
        <v>1173.2</v>
      </c>
      <c r="G157" s="73">
        <f t="shared" si="51"/>
        <v>8022</v>
      </c>
      <c r="H157">
        <f t="shared" si="52"/>
        <v>153.5</v>
      </c>
      <c r="I157">
        <f t="shared" si="52"/>
        <v>35.738</v>
      </c>
      <c r="J157">
        <f t="shared" si="52"/>
        <v>1362.4380000000001</v>
      </c>
      <c r="K157" s="73">
        <f t="shared" si="53"/>
        <v>9619982</v>
      </c>
      <c r="L157">
        <f t="shared" si="54"/>
        <v>31</v>
      </c>
      <c r="M157" s="13">
        <f t="shared" si="55"/>
        <v>8162</v>
      </c>
      <c r="N157" s="13">
        <f t="shared" si="56"/>
        <v>0</v>
      </c>
      <c r="O157" s="16">
        <f t="shared" si="57"/>
        <v>8162</v>
      </c>
      <c r="P157" s="13"/>
      <c r="Q157" s="13">
        <f t="shared" si="58"/>
        <v>9575658</v>
      </c>
      <c r="R157" s="13">
        <f t="shared" si="59"/>
        <v>9716182</v>
      </c>
      <c r="S157" s="13">
        <f t="shared" si="60"/>
        <v>140524</v>
      </c>
      <c r="T157" s="13">
        <f t="shared" si="61"/>
        <v>9575658</v>
      </c>
      <c r="U157" s="13">
        <f t="shared" si="62"/>
        <v>140524</v>
      </c>
      <c r="V157" s="11"/>
      <c r="W157" s="11"/>
      <c r="X157" s="11">
        <f t="shared" si="63"/>
        <v>0</v>
      </c>
      <c r="Y157" s="11">
        <f t="shared" si="64"/>
        <v>0</v>
      </c>
      <c r="Z157" s="11">
        <f t="shared" si="65"/>
        <v>0</v>
      </c>
      <c r="AA157" s="112">
        <f t="shared" si="66"/>
        <v>155</v>
      </c>
      <c r="AB157" s="11">
        <f t="shared" si="67"/>
        <v>0</v>
      </c>
      <c r="AC157" s="11">
        <f t="shared" si="68"/>
        <v>6812</v>
      </c>
      <c r="AD157" s="11">
        <f t="shared" si="47"/>
        <v>140524</v>
      </c>
      <c r="AF157">
        <f t="shared" si="48"/>
        <v>140524</v>
      </c>
      <c r="AH157">
        <f t="shared" si="69"/>
        <v>0</v>
      </c>
      <c r="AK157">
        <f t="shared" si="49"/>
        <v>3195</v>
      </c>
      <c r="AP157">
        <v>3195</v>
      </c>
      <c r="AQ157" t="s">
        <v>114</v>
      </c>
      <c r="AR157">
        <v>3195</v>
      </c>
      <c r="AS157" s="73">
        <v>7988</v>
      </c>
      <c r="AT157" s="110">
        <v>1173.2</v>
      </c>
      <c r="AU157" s="73">
        <v>8022</v>
      </c>
      <c r="AV157">
        <v>154</v>
      </c>
      <c r="AW157" s="73">
        <v>68584</v>
      </c>
      <c r="AX157" s="73">
        <v>98654</v>
      </c>
      <c r="AY157" s="73">
        <v>9411410</v>
      </c>
      <c r="BA157">
        <v>3195</v>
      </c>
      <c r="BB157">
        <v>153.5</v>
      </c>
      <c r="BC157">
        <v>35.738</v>
      </c>
      <c r="BD157" s="110">
        <v>1362.4380000000001</v>
      </c>
      <c r="BE157">
        <v>31</v>
      </c>
      <c r="BF157">
        <v>3195</v>
      </c>
      <c r="BG157" s="73">
        <v>9619982</v>
      </c>
      <c r="BH157">
        <v>3195</v>
      </c>
      <c r="BI157" s="73">
        <v>9599122</v>
      </c>
      <c r="BJ157">
        <v>31</v>
      </c>
      <c r="BK157">
        <v>3195</v>
      </c>
      <c r="BL157" t="s">
        <v>114</v>
      </c>
      <c r="BM157">
        <v>3195</v>
      </c>
      <c r="BN157" s="110">
        <v>1173.2</v>
      </c>
      <c r="BO157">
        <v>153.5</v>
      </c>
      <c r="BP157">
        <v>35.738</v>
      </c>
      <c r="BQ157" s="110">
        <v>1362.4380000000001</v>
      </c>
      <c r="BR157">
        <v>31</v>
      </c>
      <c r="BT157">
        <v>3195</v>
      </c>
      <c r="BU157" t="s">
        <v>114</v>
      </c>
      <c r="BV157">
        <v>3195</v>
      </c>
      <c r="BW157" s="73">
        <v>8022</v>
      </c>
      <c r="BX157" s="73">
        <v>9619982</v>
      </c>
      <c r="BZ157" t="s">
        <v>139</v>
      </c>
    </row>
    <row r="158" spans="1:78" x14ac:dyDescent="0.2">
      <c r="A158" s="29">
        <v>151</v>
      </c>
      <c r="B158">
        <v>3204</v>
      </c>
      <c r="C158" t="s">
        <v>137</v>
      </c>
      <c r="D158">
        <v>3204</v>
      </c>
      <c r="E158" s="73">
        <v>7988</v>
      </c>
      <c r="F158">
        <f t="shared" si="50"/>
        <v>826.6</v>
      </c>
      <c r="G158" s="73">
        <f t="shared" si="51"/>
        <v>7988</v>
      </c>
      <c r="H158">
        <f t="shared" si="52"/>
        <v>96.23</v>
      </c>
      <c r="I158">
        <f t="shared" si="52"/>
        <v>30.795999999999999</v>
      </c>
      <c r="J158">
        <f t="shared" si="52"/>
        <v>953.62599999999998</v>
      </c>
      <c r="K158" s="73">
        <f t="shared" si="53"/>
        <v>6947164</v>
      </c>
      <c r="L158">
        <f t="shared" si="54"/>
        <v>35</v>
      </c>
      <c r="M158" s="13">
        <f t="shared" si="55"/>
        <v>8128</v>
      </c>
      <c r="N158" s="13">
        <f t="shared" si="56"/>
        <v>5</v>
      </c>
      <c r="O158" s="16">
        <f t="shared" si="57"/>
        <v>8133</v>
      </c>
      <c r="P158" s="13"/>
      <c r="Q158" s="13">
        <f t="shared" si="58"/>
        <v>6718605</v>
      </c>
      <c r="R158" s="13">
        <f t="shared" si="59"/>
        <v>7016636</v>
      </c>
      <c r="S158" s="13">
        <f t="shared" si="60"/>
        <v>298031</v>
      </c>
      <c r="T158" s="13">
        <f t="shared" si="61"/>
        <v>6722738</v>
      </c>
      <c r="U158" s="13">
        <f t="shared" si="62"/>
        <v>293898</v>
      </c>
      <c r="V158" s="11"/>
      <c r="W158" s="11"/>
      <c r="X158" s="11">
        <f t="shared" si="63"/>
        <v>4133</v>
      </c>
      <c r="Y158" s="11">
        <f t="shared" si="64"/>
        <v>154</v>
      </c>
      <c r="Z158" s="11">
        <f t="shared" si="65"/>
        <v>481</v>
      </c>
      <c r="AA158" s="112">
        <f t="shared" si="66"/>
        <v>175</v>
      </c>
      <c r="AB158" s="11">
        <f t="shared" si="67"/>
        <v>4768</v>
      </c>
      <c r="AC158" s="11">
        <f t="shared" si="68"/>
        <v>0</v>
      </c>
      <c r="AD158" s="11">
        <f t="shared" si="47"/>
        <v>293898</v>
      </c>
      <c r="AF158">
        <f t="shared" si="48"/>
        <v>298031</v>
      </c>
      <c r="AH158">
        <f t="shared" si="69"/>
        <v>4133</v>
      </c>
      <c r="AK158">
        <f t="shared" si="49"/>
        <v>3204</v>
      </c>
      <c r="AP158">
        <v>3204</v>
      </c>
      <c r="AQ158" t="s">
        <v>137</v>
      </c>
      <c r="AR158">
        <v>3204</v>
      </c>
      <c r="AS158" s="73">
        <v>7988</v>
      </c>
      <c r="AT158">
        <v>826.6</v>
      </c>
      <c r="AU158" s="73">
        <v>7988</v>
      </c>
      <c r="AV158">
        <v>96</v>
      </c>
      <c r="AW158" s="73">
        <v>23619</v>
      </c>
      <c r="AX158" s="73">
        <v>35659</v>
      </c>
      <c r="AY158" s="73">
        <v>6602881</v>
      </c>
      <c r="BA158">
        <v>3204</v>
      </c>
      <c r="BB158">
        <v>96.23</v>
      </c>
      <c r="BC158">
        <v>30.795999999999999</v>
      </c>
      <c r="BD158">
        <v>953.62599999999998</v>
      </c>
      <c r="BE158">
        <v>35</v>
      </c>
      <c r="BF158">
        <v>3204</v>
      </c>
      <c r="BG158" s="73">
        <v>6947164</v>
      </c>
      <c r="BH158">
        <v>3204</v>
      </c>
      <c r="BI158" s="73">
        <v>6735137</v>
      </c>
      <c r="BJ158">
        <v>35</v>
      </c>
      <c r="BK158">
        <v>3204</v>
      </c>
      <c r="BL158" t="s">
        <v>137</v>
      </c>
      <c r="BM158">
        <v>3204</v>
      </c>
      <c r="BN158">
        <v>826.6</v>
      </c>
      <c r="BO158">
        <v>96.23</v>
      </c>
      <c r="BP158">
        <v>30.795999999999999</v>
      </c>
      <c r="BQ158">
        <v>953.62599999999998</v>
      </c>
      <c r="BR158">
        <v>35</v>
      </c>
      <c r="BT158">
        <v>3204</v>
      </c>
      <c r="BU158" t="s">
        <v>137</v>
      </c>
      <c r="BV158">
        <v>3204</v>
      </c>
      <c r="BW158" s="73">
        <v>7988</v>
      </c>
      <c r="BX158" s="73">
        <v>6947164</v>
      </c>
      <c r="BZ158" t="s">
        <v>140</v>
      </c>
    </row>
    <row r="159" spans="1:78" x14ac:dyDescent="0.2">
      <c r="A159" s="29">
        <v>152</v>
      </c>
      <c r="B159">
        <v>3231</v>
      </c>
      <c r="C159" t="s">
        <v>138</v>
      </c>
      <c r="D159">
        <v>3231</v>
      </c>
      <c r="E159" s="73">
        <v>7988</v>
      </c>
      <c r="F159">
        <f t="shared" si="50"/>
        <v>6673</v>
      </c>
      <c r="G159" s="73">
        <f t="shared" si="51"/>
        <v>7988</v>
      </c>
      <c r="H159">
        <f t="shared" si="52"/>
        <v>884.42</v>
      </c>
      <c r="I159">
        <f t="shared" si="52"/>
        <v>264.85399999999998</v>
      </c>
      <c r="J159">
        <f t="shared" si="52"/>
        <v>7822.2740000000003</v>
      </c>
      <c r="K159" s="73">
        <f t="shared" si="53"/>
        <v>53819150</v>
      </c>
      <c r="L159">
        <f t="shared" si="54"/>
        <v>103</v>
      </c>
      <c r="M159" s="13">
        <f t="shared" si="55"/>
        <v>8128</v>
      </c>
      <c r="N159" s="13">
        <f t="shared" si="56"/>
        <v>5</v>
      </c>
      <c r="O159" s="16">
        <f t="shared" si="57"/>
        <v>8133</v>
      </c>
      <c r="P159" s="13"/>
      <c r="Q159" s="13">
        <f t="shared" si="58"/>
        <v>54238144</v>
      </c>
      <c r="R159" s="13">
        <f t="shared" si="59"/>
        <v>54357342</v>
      </c>
      <c r="S159" s="13">
        <f t="shared" si="60"/>
        <v>119198</v>
      </c>
      <c r="T159" s="13">
        <f t="shared" si="61"/>
        <v>54271509</v>
      </c>
      <c r="U159" s="13">
        <f t="shared" si="62"/>
        <v>85833</v>
      </c>
      <c r="V159" s="11"/>
      <c r="W159" s="11"/>
      <c r="X159" s="11">
        <f t="shared" si="63"/>
        <v>33365</v>
      </c>
      <c r="Y159" s="11">
        <f t="shared" si="64"/>
        <v>1324</v>
      </c>
      <c r="Z159" s="11">
        <f t="shared" si="65"/>
        <v>4422</v>
      </c>
      <c r="AA159" s="112">
        <f t="shared" si="66"/>
        <v>515</v>
      </c>
      <c r="AB159" s="11">
        <f t="shared" si="67"/>
        <v>39111</v>
      </c>
      <c r="AC159" s="11">
        <f t="shared" si="68"/>
        <v>0</v>
      </c>
      <c r="AD159" s="11">
        <f t="shared" si="47"/>
        <v>85833</v>
      </c>
      <c r="AF159">
        <f t="shared" si="48"/>
        <v>119198</v>
      </c>
      <c r="AH159">
        <f t="shared" si="69"/>
        <v>33365</v>
      </c>
      <c r="AK159">
        <f t="shared" si="49"/>
        <v>3231</v>
      </c>
      <c r="AP159">
        <v>3231</v>
      </c>
      <c r="AQ159" t="s">
        <v>138</v>
      </c>
      <c r="AR159">
        <v>3231</v>
      </c>
      <c r="AS159" s="73">
        <v>7988</v>
      </c>
      <c r="AT159" s="110">
        <v>6673</v>
      </c>
      <c r="AU159" s="73">
        <v>7988</v>
      </c>
      <c r="AV159">
        <v>884</v>
      </c>
      <c r="AW159" s="73">
        <v>136197</v>
      </c>
      <c r="AX159" s="73">
        <v>207523</v>
      </c>
      <c r="AY159" s="73">
        <v>53303924</v>
      </c>
      <c r="BA159">
        <v>3231</v>
      </c>
      <c r="BB159">
        <v>884.42</v>
      </c>
      <c r="BC159">
        <v>264.85399999999998</v>
      </c>
      <c r="BD159" s="110">
        <v>7822.2740000000003</v>
      </c>
      <c r="BE159">
        <v>103</v>
      </c>
      <c r="BF159">
        <v>3231</v>
      </c>
      <c r="BG159" s="73">
        <v>53819150</v>
      </c>
      <c r="BH159">
        <v>3231</v>
      </c>
      <c r="BI159" s="73">
        <v>54371604</v>
      </c>
      <c r="BJ159">
        <v>103</v>
      </c>
      <c r="BK159">
        <v>3231</v>
      </c>
      <c r="BL159" t="s">
        <v>138</v>
      </c>
      <c r="BM159">
        <v>3231</v>
      </c>
      <c r="BN159" s="110">
        <v>6673</v>
      </c>
      <c r="BO159">
        <v>884.42</v>
      </c>
      <c r="BP159">
        <v>264.85399999999998</v>
      </c>
      <c r="BQ159" s="110">
        <v>7822.2740000000003</v>
      </c>
      <c r="BR159">
        <v>103</v>
      </c>
      <c r="BT159">
        <v>3231</v>
      </c>
      <c r="BU159" t="s">
        <v>138</v>
      </c>
      <c r="BV159">
        <v>3231</v>
      </c>
      <c r="BW159" s="73">
        <v>7988</v>
      </c>
      <c r="BX159" s="73">
        <v>53819150</v>
      </c>
      <c r="BZ159" t="s">
        <v>141</v>
      </c>
    </row>
    <row r="160" spans="1:78" x14ac:dyDescent="0.2">
      <c r="A160" s="29">
        <v>153</v>
      </c>
      <c r="B160">
        <v>3312</v>
      </c>
      <c r="C160" t="s">
        <v>139</v>
      </c>
      <c r="D160">
        <v>3312</v>
      </c>
      <c r="E160" s="73">
        <v>7988</v>
      </c>
      <c r="F160">
        <f t="shared" si="50"/>
        <v>1746.3</v>
      </c>
      <c r="G160" s="73">
        <f t="shared" si="51"/>
        <v>7988</v>
      </c>
      <c r="H160">
        <f t="shared" si="52"/>
        <v>379.91</v>
      </c>
      <c r="I160">
        <f t="shared" si="52"/>
        <v>36.734999999999999</v>
      </c>
      <c r="J160">
        <f t="shared" si="52"/>
        <v>2162.9450000000002</v>
      </c>
      <c r="K160" s="73">
        <f t="shared" si="53"/>
        <v>14284940</v>
      </c>
      <c r="L160">
        <f t="shared" si="54"/>
        <v>46</v>
      </c>
      <c r="M160" s="13">
        <f t="shared" si="55"/>
        <v>8128</v>
      </c>
      <c r="N160" s="13">
        <f t="shared" si="56"/>
        <v>5</v>
      </c>
      <c r="O160" s="16">
        <f t="shared" si="57"/>
        <v>8133</v>
      </c>
      <c r="P160" s="13"/>
      <c r="Q160" s="13">
        <f t="shared" si="58"/>
        <v>14193926</v>
      </c>
      <c r="R160" s="13">
        <f t="shared" si="59"/>
        <v>14427789</v>
      </c>
      <c r="S160" s="13">
        <f t="shared" si="60"/>
        <v>233863</v>
      </c>
      <c r="T160" s="13">
        <f t="shared" si="61"/>
        <v>14202658</v>
      </c>
      <c r="U160" s="13">
        <f t="shared" si="62"/>
        <v>225131</v>
      </c>
      <c r="V160" s="11"/>
      <c r="W160" s="11"/>
      <c r="X160" s="11">
        <f t="shared" si="63"/>
        <v>8732</v>
      </c>
      <c r="Y160" s="11">
        <f t="shared" si="64"/>
        <v>184</v>
      </c>
      <c r="Z160" s="11">
        <f t="shared" si="65"/>
        <v>1900</v>
      </c>
      <c r="AA160" s="112">
        <f t="shared" si="66"/>
        <v>230</v>
      </c>
      <c r="AB160" s="11">
        <f t="shared" si="67"/>
        <v>10816</v>
      </c>
      <c r="AC160" s="11">
        <f t="shared" si="68"/>
        <v>0</v>
      </c>
      <c r="AD160" s="11">
        <f t="shared" si="47"/>
        <v>225131</v>
      </c>
      <c r="AF160">
        <f t="shared" si="48"/>
        <v>233863</v>
      </c>
      <c r="AH160">
        <f t="shared" si="69"/>
        <v>8732</v>
      </c>
      <c r="AK160">
        <f t="shared" si="49"/>
        <v>3312</v>
      </c>
      <c r="AP160">
        <v>3312</v>
      </c>
      <c r="AQ160" t="s">
        <v>139</v>
      </c>
      <c r="AR160">
        <v>3312</v>
      </c>
      <c r="AS160" s="73">
        <v>7988</v>
      </c>
      <c r="AT160" s="110">
        <v>1746.3</v>
      </c>
      <c r="AU160" s="73">
        <v>7988</v>
      </c>
      <c r="AV160">
        <v>380</v>
      </c>
      <c r="AW160" s="73">
        <v>84547</v>
      </c>
      <c r="AX160" s="73">
        <v>157256</v>
      </c>
      <c r="AY160" s="73">
        <v>13949444</v>
      </c>
      <c r="BA160">
        <v>3312</v>
      </c>
      <c r="BB160">
        <v>379.91</v>
      </c>
      <c r="BC160">
        <v>36.734999999999999</v>
      </c>
      <c r="BD160" s="110">
        <v>2162.9450000000002</v>
      </c>
      <c r="BE160">
        <v>46</v>
      </c>
      <c r="BF160">
        <v>3312</v>
      </c>
      <c r="BG160" s="73">
        <v>14284940</v>
      </c>
      <c r="BH160">
        <v>3312</v>
      </c>
      <c r="BI160" s="73">
        <v>14228852</v>
      </c>
      <c r="BJ160">
        <v>46</v>
      </c>
      <c r="BK160">
        <v>3312</v>
      </c>
      <c r="BL160" t="s">
        <v>139</v>
      </c>
      <c r="BM160">
        <v>3312</v>
      </c>
      <c r="BN160" s="110">
        <v>1746.3</v>
      </c>
      <c r="BO160">
        <v>379.91</v>
      </c>
      <c r="BP160">
        <v>36.734999999999999</v>
      </c>
      <c r="BQ160" s="110">
        <v>2162.9450000000002</v>
      </c>
      <c r="BR160">
        <v>46</v>
      </c>
      <c r="BT160">
        <v>3312</v>
      </c>
      <c r="BU160" t="s">
        <v>139</v>
      </c>
      <c r="BV160">
        <v>3312</v>
      </c>
      <c r="BW160" s="73">
        <v>7988</v>
      </c>
      <c r="BX160" s="73">
        <v>14284940</v>
      </c>
      <c r="BZ160" t="s">
        <v>142</v>
      </c>
    </row>
    <row r="161" spans="1:78" x14ac:dyDescent="0.2">
      <c r="A161" s="29">
        <v>154</v>
      </c>
      <c r="B161">
        <v>3330</v>
      </c>
      <c r="C161" t="s">
        <v>140</v>
      </c>
      <c r="D161">
        <v>3330</v>
      </c>
      <c r="E161" s="73">
        <v>7988</v>
      </c>
      <c r="F161">
        <f t="shared" si="50"/>
        <v>337.7</v>
      </c>
      <c r="G161" s="73">
        <f t="shared" si="51"/>
        <v>7992</v>
      </c>
      <c r="H161">
        <f t="shared" si="52"/>
        <v>33.39</v>
      </c>
      <c r="I161">
        <f t="shared" si="52"/>
        <v>32.104999999999997</v>
      </c>
      <c r="J161">
        <f t="shared" si="52"/>
        <v>403.19499999999999</v>
      </c>
      <c r="K161" s="73">
        <f t="shared" si="53"/>
        <v>2649348</v>
      </c>
      <c r="L161">
        <f t="shared" si="54"/>
        <v>9</v>
      </c>
      <c r="M161" s="13">
        <f t="shared" si="55"/>
        <v>8132</v>
      </c>
      <c r="N161" s="13">
        <f t="shared" si="56"/>
        <v>1</v>
      </c>
      <c r="O161" s="16">
        <f t="shared" si="57"/>
        <v>8133</v>
      </c>
      <c r="P161" s="13"/>
      <c r="Q161" s="13">
        <f t="shared" si="58"/>
        <v>2746176</v>
      </c>
      <c r="R161" s="13">
        <f t="shared" si="59"/>
        <v>2675841</v>
      </c>
      <c r="S161" s="13">
        <f t="shared" si="60"/>
        <v>0</v>
      </c>
      <c r="T161" s="13">
        <f t="shared" si="61"/>
        <v>2746514</v>
      </c>
      <c r="U161" s="13">
        <f t="shared" si="62"/>
        <v>0</v>
      </c>
      <c r="V161" s="11"/>
      <c r="W161" s="11"/>
      <c r="X161" s="11">
        <f t="shared" si="63"/>
        <v>338</v>
      </c>
      <c r="Y161" s="11">
        <f t="shared" si="64"/>
        <v>32</v>
      </c>
      <c r="Z161" s="11">
        <f t="shared" si="65"/>
        <v>33</v>
      </c>
      <c r="AA161" s="112">
        <f t="shared" si="66"/>
        <v>45</v>
      </c>
      <c r="AB161" s="11">
        <f t="shared" si="67"/>
        <v>403</v>
      </c>
      <c r="AC161" s="11">
        <f t="shared" si="68"/>
        <v>1613</v>
      </c>
      <c r="AD161" s="11">
        <f t="shared" si="47"/>
        <v>0</v>
      </c>
      <c r="AF161">
        <f t="shared" si="48"/>
        <v>0</v>
      </c>
      <c r="AH161">
        <f t="shared" si="69"/>
        <v>0</v>
      </c>
      <c r="AK161">
        <f t="shared" si="49"/>
        <v>3330</v>
      </c>
      <c r="AP161">
        <v>3330</v>
      </c>
      <c r="AQ161" t="s">
        <v>140</v>
      </c>
      <c r="AR161">
        <v>3330</v>
      </c>
      <c r="AS161" s="73">
        <v>7988</v>
      </c>
      <c r="AT161">
        <v>337.7</v>
      </c>
      <c r="AU161" s="73">
        <v>7992</v>
      </c>
      <c r="AV161">
        <v>33</v>
      </c>
      <c r="AW161" s="73">
        <v>13765</v>
      </c>
      <c r="AX161" s="73">
        <v>19279</v>
      </c>
      <c r="AY161" s="73">
        <v>2698898</v>
      </c>
      <c r="BA161">
        <v>3330</v>
      </c>
      <c r="BB161">
        <v>33.39</v>
      </c>
      <c r="BC161">
        <v>32.104999999999997</v>
      </c>
      <c r="BD161">
        <v>403.19499999999999</v>
      </c>
      <c r="BE161">
        <v>9</v>
      </c>
      <c r="BF161">
        <v>3330</v>
      </c>
      <c r="BG161" s="73">
        <v>2649348</v>
      </c>
      <c r="BH161">
        <v>3330</v>
      </c>
      <c r="BI161" s="73">
        <v>2752930</v>
      </c>
      <c r="BJ161">
        <v>9</v>
      </c>
      <c r="BK161">
        <v>3330</v>
      </c>
      <c r="BL161" t="s">
        <v>140</v>
      </c>
      <c r="BM161">
        <v>3330</v>
      </c>
      <c r="BN161">
        <v>337.7</v>
      </c>
      <c r="BO161">
        <v>33.39</v>
      </c>
      <c r="BP161">
        <v>32.104999999999997</v>
      </c>
      <c r="BQ161">
        <v>403.19499999999999</v>
      </c>
      <c r="BR161">
        <v>9</v>
      </c>
      <c r="BT161">
        <v>3330</v>
      </c>
      <c r="BU161" t="s">
        <v>140</v>
      </c>
      <c r="BV161">
        <v>3330</v>
      </c>
      <c r="BW161" s="73">
        <v>7992</v>
      </c>
      <c r="BX161" s="73">
        <v>2649348</v>
      </c>
      <c r="BZ161" t="s">
        <v>143</v>
      </c>
    </row>
    <row r="162" spans="1:78" x14ac:dyDescent="0.2">
      <c r="A162" s="29">
        <v>155</v>
      </c>
      <c r="B162">
        <v>3348</v>
      </c>
      <c r="C162" t="s">
        <v>141</v>
      </c>
      <c r="D162">
        <v>3348</v>
      </c>
      <c r="E162" s="73">
        <v>7988</v>
      </c>
      <c r="F162">
        <f t="shared" si="50"/>
        <v>461.1</v>
      </c>
      <c r="G162" s="73">
        <f t="shared" si="51"/>
        <v>8051</v>
      </c>
      <c r="H162">
        <f t="shared" si="52"/>
        <v>81.290000000000006</v>
      </c>
      <c r="I162">
        <f t="shared" si="52"/>
        <v>29.465</v>
      </c>
      <c r="J162">
        <f t="shared" si="52"/>
        <v>571.85500000000002</v>
      </c>
      <c r="K162" s="73">
        <f t="shared" si="53"/>
        <v>3713121</v>
      </c>
      <c r="L162">
        <f t="shared" si="54"/>
        <v>0</v>
      </c>
      <c r="M162" s="13">
        <f t="shared" si="55"/>
        <v>8191</v>
      </c>
      <c r="N162" s="13">
        <f t="shared" si="56"/>
        <v>0</v>
      </c>
      <c r="O162" s="16">
        <f t="shared" si="57"/>
        <v>8191</v>
      </c>
      <c r="P162" s="13"/>
      <c r="Q162" s="13">
        <f t="shared" si="58"/>
        <v>3776870</v>
      </c>
      <c r="R162" s="13">
        <f t="shared" si="59"/>
        <v>3750252</v>
      </c>
      <c r="S162" s="13">
        <f t="shared" si="60"/>
        <v>0</v>
      </c>
      <c r="T162" s="13">
        <f t="shared" si="61"/>
        <v>3776870</v>
      </c>
      <c r="U162" s="13">
        <f t="shared" si="62"/>
        <v>0</v>
      </c>
      <c r="V162" s="11"/>
      <c r="W162" s="11"/>
      <c r="X162" s="11">
        <f t="shared" si="63"/>
        <v>0</v>
      </c>
      <c r="Y162" s="11">
        <f t="shared" si="64"/>
        <v>0</v>
      </c>
      <c r="Z162" s="11">
        <f t="shared" si="65"/>
        <v>0</v>
      </c>
      <c r="AA162" s="112">
        <f t="shared" si="66"/>
        <v>0</v>
      </c>
      <c r="AB162" s="11">
        <f t="shared" si="67"/>
        <v>0</v>
      </c>
      <c r="AC162" s="11">
        <f t="shared" si="68"/>
        <v>2859</v>
      </c>
      <c r="AD162" s="11">
        <f t="shared" si="47"/>
        <v>0</v>
      </c>
      <c r="AF162">
        <f t="shared" si="48"/>
        <v>0</v>
      </c>
      <c r="AH162">
        <f t="shared" si="69"/>
        <v>0</v>
      </c>
      <c r="AK162">
        <f t="shared" si="49"/>
        <v>3348</v>
      </c>
      <c r="AP162">
        <v>3348</v>
      </c>
      <c r="AQ162" t="s">
        <v>141</v>
      </c>
      <c r="AR162">
        <v>3348</v>
      </c>
      <c r="AS162" s="73">
        <v>7988</v>
      </c>
      <c r="AT162">
        <v>461.1</v>
      </c>
      <c r="AU162" s="73">
        <v>8051</v>
      </c>
      <c r="AV162">
        <v>81</v>
      </c>
      <c r="AW162" s="73">
        <v>19127</v>
      </c>
      <c r="AX162" s="73">
        <v>27619</v>
      </c>
      <c r="AY162" s="73">
        <v>3712316</v>
      </c>
      <c r="BA162">
        <v>3348</v>
      </c>
      <c r="BB162">
        <v>81.290000000000006</v>
      </c>
      <c r="BC162">
        <v>29.465</v>
      </c>
      <c r="BD162">
        <v>571.85500000000002</v>
      </c>
      <c r="BE162">
        <v>0</v>
      </c>
      <c r="BF162">
        <v>3348</v>
      </c>
      <c r="BG162" s="73">
        <v>3713121</v>
      </c>
      <c r="BH162">
        <v>3348</v>
      </c>
      <c r="BI162" s="73">
        <v>3786092</v>
      </c>
      <c r="BJ162">
        <v>0</v>
      </c>
      <c r="BK162">
        <v>3348</v>
      </c>
      <c r="BL162" t="s">
        <v>141</v>
      </c>
      <c r="BM162">
        <v>3348</v>
      </c>
      <c r="BN162">
        <v>461.1</v>
      </c>
      <c r="BO162">
        <v>81.290000000000006</v>
      </c>
      <c r="BP162">
        <v>29.465</v>
      </c>
      <c r="BQ162">
        <v>571.85500000000002</v>
      </c>
      <c r="BR162">
        <v>0</v>
      </c>
      <c r="BT162">
        <v>3348</v>
      </c>
      <c r="BU162" t="s">
        <v>141</v>
      </c>
      <c r="BV162">
        <v>3348</v>
      </c>
      <c r="BW162" s="73">
        <v>8051</v>
      </c>
      <c r="BX162" s="73">
        <v>3713121</v>
      </c>
      <c r="BZ162" t="s">
        <v>144</v>
      </c>
    </row>
    <row r="163" spans="1:78" x14ac:dyDescent="0.2">
      <c r="A163" s="29">
        <v>156</v>
      </c>
      <c r="B163">
        <v>3375</v>
      </c>
      <c r="C163" t="s">
        <v>142</v>
      </c>
      <c r="D163">
        <v>3375</v>
      </c>
      <c r="E163" s="73">
        <v>7988</v>
      </c>
      <c r="F163">
        <f t="shared" si="50"/>
        <v>1628.1</v>
      </c>
      <c r="G163" s="73">
        <f t="shared" si="51"/>
        <v>7988</v>
      </c>
      <c r="H163">
        <f t="shared" si="52"/>
        <v>254.02</v>
      </c>
      <c r="I163">
        <f t="shared" si="52"/>
        <v>42.795000000000002</v>
      </c>
      <c r="J163">
        <f t="shared" si="52"/>
        <v>1924.915</v>
      </c>
      <c r="K163" s="73">
        <f t="shared" si="53"/>
        <v>13734567</v>
      </c>
      <c r="L163">
        <f t="shared" si="54"/>
        <v>36</v>
      </c>
      <c r="M163" s="13">
        <f t="shared" si="55"/>
        <v>8128</v>
      </c>
      <c r="N163" s="13">
        <f t="shared" si="56"/>
        <v>5</v>
      </c>
      <c r="O163" s="16">
        <f t="shared" si="57"/>
        <v>8133</v>
      </c>
      <c r="P163" s="13"/>
      <c r="Q163" s="13">
        <f t="shared" si="58"/>
        <v>13233197</v>
      </c>
      <c r="R163" s="13">
        <f t="shared" si="59"/>
        <v>13871913</v>
      </c>
      <c r="S163" s="13">
        <f t="shared" si="60"/>
        <v>638716</v>
      </c>
      <c r="T163" s="13">
        <f t="shared" si="61"/>
        <v>13241337</v>
      </c>
      <c r="U163" s="13">
        <f t="shared" si="62"/>
        <v>630576</v>
      </c>
      <c r="V163" s="11"/>
      <c r="W163" s="11"/>
      <c r="X163" s="11">
        <f t="shared" si="63"/>
        <v>8141</v>
      </c>
      <c r="Y163" s="11">
        <f t="shared" si="64"/>
        <v>214</v>
      </c>
      <c r="Z163" s="11">
        <f t="shared" si="65"/>
        <v>1270</v>
      </c>
      <c r="AA163" s="112">
        <f t="shared" si="66"/>
        <v>180</v>
      </c>
      <c r="AB163" s="11">
        <f t="shared" si="67"/>
        <v>9625</v>
      </c>
      <c r="AC163" s="11">
        <f t="shared" si="68"/>
        <v>0</v>
      </c>
      <c r="AD163" s="11">
        <f t="shared" si="47"/>
        <v>630576</v>
      </c>
      <c r="AF163">
        <f t="shared" si="48"/>
        <v>638716</v>
      </c>
      <c r="AH163">
        <f t="shared" si="69"/>
        <v>8140</v>
      </c>
      <c r="AK163">
        <f t="shared" si="49"/>
        <v>3375</v>
      </c>
      <c r="AP163">
        <v>3375</v>
      </c>
      <c r="AQ163" t="s">
        <v>142</v>
      </c>
      <c r="AR163">
        <v>3375</v>
      </c>
      <c r="AS163" s="73">
        <v>7988</v>
      </c>
      <c r="AT163" s="110">
        <v>1628.1</v>
      </c>
      <c r="AU163" s="73">
        <v>7988</v>
      </c>
      <c r="AV163">
        <v>254</v>
      </c>
      <c r="AW163" s="73">
        <v>63785</v>
      </c>
      <c r="AX163" s="73">
        <v>99145</v>
      </c>
      <c r="AY163" s="73">
        <v>13005263</v>
      </c>
      <c r="BA163">
        <v>3375</v>
      </c>
      <c r="BB163">
        <v>254.02</v>
      </c>
      <c r="BC163">
        <v>42.795000000000002</v>
      </c>
      <c r="BD163" s="110">
        <v>1924.915</v>
      </c>
      <c r="BE163">
        <v>36</v>
      </c>
      <c r="BF163">
        <v>3375</v>
      </c>
      <c r="BG163" s="73">
        <v>13734567</v>
      </c>
      <c r="BH163">
        <v>3375</v>
      </c>
      <c r="BI163" s="73">
        <v>13265759</v>
      </c>
      <c r="BJ163">
        <v>36</v>
      </c>
      <c r="BK163">
        <v>3375</v>
      </c>
      <c r="BL163" t="s">
        <v>142</v>
      </c>
      <c r="BM163">
        <v>3375</v>
      </c>
      <c r="BN163" s="110">
        <v>1628.1</v>
      </c>
      <c r="BO163">
        <v>254.02</v>
      </c>
      <c r="BP163">
        <v>42.795000000000002</v>
      </c>
      <c r="BQ163" s="110">
        <v>1924.915</v>
      </c>
      <c r="BR163">
        <v>36</v>
      </c>
      <c r="BT163">
        <v>3375</v>
      </c>
      <c r="BU163" t="s">
        <v>142</v>
      </c>
      <c r="BV163">
        <v>3375</v>
      </c>
      <c r="BW163" s="73">
        <v>7988</v>
      </c>
      <c r="BX163" s="73">
        <v>13734567</v>
      </c>
      <c r="BZ163" t="s">
        <v>145</v>
      </c>
    </row>
    <row r="164" spans="1:78" x14ac:dyDescent="0.2">
      <c r="A164" s="29">
        <v>157</v>
      </c>
      <c r="B164">
        <v>3420</v>
      </c>
      <c r="C164" t="s">
        <v>143</v>
      </c>
      <c r="D164">
        <v>3420</v>
      </c>
      <c r="E164" s="73">
        <v>7988</v>
      </c>
      <c r="F164">
        <f t="shared" si="50"/>
        <v>544.5</v>
      </c>
      <c r="G164" s="73">
        <f t="shared" si="51"/>
        <v>7988</v>
      </c>
      <c r="H164">
        <f t="shared" si="52"/>
        <v>79.84</v>
      </c>
      <c r="I164">
        <f t="shared" si="52"/>
        <v>13.082000000000001</v>
      </c>
      <c r="J164">
        <f t="shared" si="52"/>
        <v>637.42200000000003</v>
      </c>
      <c r="K164" s="73">
        <f t="shared" si="53"/>
        <v>4416565</v>
      </c>
      <c r="L164">
        <f t="shared" si="54"/>
        <v>16</v>
      </c>
      <c r="M164" s="13">
        <f t="shared" si="55"/>
        <v>8128</v>
      </c>
      <c r="N164" s="13">
        <f t="shared" si="56"/>
        <v>5</v>
      </c>
      <c r="O164" s="16">
        <f t="shared" si="57"/>
        <v>8133</v>
      </c>
      <c r="P164" s="13"/>
      <c r="Q164" s="13">
        <f t="shared" si="58"/>
        <v>4425696</v>
      </c>
      <c r="R164" s="13">
        <f t="shared" si="59"/>
        <v>4460731</v>
      </c>
      <c r="S164" s="13">
        <f t="shared" si="60"/>
        <v>35035</v>
      </c>
      <c r="T164" s="13">
        <f t="shared" si="61"/>
        <v>4428419</v>
      </c>
      <c r="U164" s="13">
        <f t="shared" si="62"/>
        <v>32312</v>
      </c>
      <c r="V164" s="11"/>
      <c r="W164" s="11"/>
      <c r="X164" s="11">
        <f t="shared" si="63"/>
        <v>2723</v>
      </c>
      <c r="Y164" s="11">
        <f t="shared" si="64"/>
        <v>65</v>
      </c>
      <c r="Z164" s="11">
        <f t="shared" si="65"/>
        <v>399</v>
      </c>
      <c r="AA164" s="112">
        <f t="shared" si="66"/>
        <v>80</v>
      </c>
      <c r="AB164" s="11">
        <f t="shared" si="67"/>
        <v>3187</v>
      </c>
      <c r="AC164" s="11">
        <f t="shared" si="68"/>
        <v>0</v>
      </c>
      <c r="AD164" s="11">
        <f t="shared" si="47"/>
        <v>32312</v>
      </c>
      <c r="AF164">
        <f t="shared" si="48"/>
        <v>35035</v>
      </c>
      <c r="AH164">
        <f t="shared" si="69"/>
        <v>2723</v>
      </c>
      <c r="AK164">
        <f t="shared" si="49"/>
        <v>3420</v>
      </c>
      <c r="AP164">
        <v>3420</v>
      </c>
      <c r="AQ164" t="s">
        <v>143</v>
      </c>
      <c r="AR164">
        <v>3420</v>
      </c>
      <c r="AS164" s="73">
        <v>7988</v>
      </c>
      <c r="AT164">
        <v>544.5</v>
      </c>
      <c r="AU164" s="73">
        <v>7988</v>
      </c>
      <c r="AV164">
        <v>80</v>
      </c>
      <c r="AW164" s="73">
        <v>30696</v>
      </c>
      <c r="AX164" s="73">
        <v>42000</v>
      </c>
      <c r="AY164" s="73">
        <v>4349466</v>
      </c>
      <c r="BA164">
        <v>3420</v>
      </c>
      <c r="BB164">
        <v>79.84</v>
      </c>
      <c r="BC164">
        <v>13.082000000000001</v>
      </c>
      <c r="BD164">
        <v>637.42200000000003</v>
      </c>
      <c r="BE164">
        <v>16</v>
      </c>
      <c r="BF164">
        <v>3420</v>
      </c>
      <c r="BG164" s="73">
        <v>4416565</v>
      </c>
      <c r="BH164">
        <v>3420</v>
      </c>
      <c r="BI164" s="73">
        <v>4436586</v>
      </c>
      <c r="BJ164">
        <v>16</v>
      </c>
      <c r="BK164">
        <v>3420</v>
      </c>
      <c r="BL164" t="s">
        <v>143</v>
      </c>
      <c r="BM164">
        <v>3420</v>
      </c>
      <c r="BN164">
        <v>544.5</v>
      </c>
      <c r="BO164">
        <v>79.84</v>
      </c>
      <c r="BP164">
        <v>13.082000000000001</v>
      </c>
      <c r="BQ164">
        <v>637.42200000000003</v>
      </c>
      <c r="BR164">
        <v>16</v>
      </c>
      <c r="BT164">
        <v>3420</v>
      </c>
      <c r="BU164" t="s">
        <v>143</v>
      </c>
      <c r="BV164">
        <v>3420</v>
      </c>
      <c r="BW164" s="73">
        <v>7988</v>
      </c>
      <c r="BX164" s="73">
        <v>4416565</v>
      </c>
      <c r="BZ164" t="s">
        <v>146</v>
      </c>
    </row>
    <row r="165" spans="1:78" x14ac:dyDescent="0.2">
      <c r="A165" s="29">
        <v>158</v>
      </c>
      <c r="B165">
        <v>3465</v>
      </c>
      <c r="C165" t="s">
        <v>144</v>
      </c>
      <c r="D165">
        <v>3465</v>
      </c>
      <c r="E165" s="73">
        <v>7988</v>
      </c>
      <c r="F165">
        <f t="shared" si="50"/>
        <v>288.89999999999998</v>
      </c>
      <c r="G165" s="73">
        <f t="shared" si="51"/>
        <v>7988</v>
      </c>
      <c r="H165">
        <f t="shared" si="52"/>
        <v>50.65</v>
      </c>
      <c r="I165">
        <f t="shared" si="52"/>
        <v>26.492999999999999</v>
      </c>
      <c r="J165">
        <f t="shared" si="52"/>
        <v>366.04300000000001</v>
      </c>
      <c r="K165" s="73">
        <f t="shared" si="53"/>
        <v>2318916</v>
      </c>
      <c r="L165">
        <f t="shared" si="54"/>
        <v>14</v>
      </c>
      <c r="M165" s="13">
        <f t="shared" si="55"/>
        <v>8128</v>
      </c>
      <c r="N165" s="13">
        <f t="shared" si="56"/>
        <v>5</v>
      </c>
      <c r="O165" s="16">
        <f t="shared" si="57"/>
        <v>8133</v>
      </c>
      <c r="P165" s="13"/>
      <c r="Q165" s="13">
        <f t="shared" si="58"/>
        <v>2348179</v>
      </c>
      <c r="R165" s="13">
        <f t="shared" si="59"/>
        <v>2342105</v>
      </c>
      <c r="S165" s="13">
        <f t="shared" si="60"/>
        <v>0</v>
      </c>
      <c r="T165" s="13">
        <f t="shared" si="61"/>
        <v>2349624</v>
      </c>
      <c r="U165" s="13">
        <f t="shared" si="62"/>
        <v>0</v>
      </c>
      <c r="V165" s="11"/>
      <c r="W165" s="11"/>
      <c r="X165" s="11">
        <f t="shared" si="63"/>
        <v>1445</v>
      </c>
      <c r="Y165" s="11">
        <f t="shared" si="64"/>
        <v>132</v>
      </c>
      <c r="Z165" s="11">
        <f t="shared" si="65"/>
        <v>253</v>
      </c>
      <c r="AA165" s="112">
        <f t="shared" si="66"/>
        <v>70</v>
      </c>
      <c r="AB165" s="11">
        <f t="shared" si="67"/>
        <v>1830</v>
      </c>
      <c r="AC165" s="11">
        <f t="shared" si="68"/>
        <v>0</v>
      </c>
      <c r="AD165" s="11">
        <f t="shared" si="47"/>
        <v>0</v>
      </c>
      <c r="AF165">
        <f t="shared" si="48"/>
        <v>0</v>
      </c>
      <c r="AH165">
        <f t="shared" si="69"/>
        <v>0</v>
      </c>
      <c r="AK165">
        <f t="shared" si="49"/>
        <v>3465</v>
      </c>
      <c r="AP165">
        <v>3465</v>
      </c>
      <c r="AQ165" t="s">
        <v>144</v>
      </c>
      <c r="AR165">
        <v>3465</v>
      </c>
      <c r="AS165" s="73">
        <v>7988</v>
      </c>
      <c r="AT165">
        <v>288.89999999999998</v>
      </c>
      <c r="AU165" s="73">
        <v>7988</v>
      </c>
      <c r="AV165">
        <v>51</v>
      </c>
      <c r="AW165" s="73">
        <v>18103</v>
      </c>
      <c r="AX165" s="73">
        <v>31783</v>
      </c>
      <c r="AY165" s="73">
        <v>2307733</v>
      </c>
      <c r="BA165">
        <v>3465</v>
      </c>
      <c r="BB165">
        <v>50.65</v>
      </c>
      <c r="BC165">
        <v>26.492999999999999</v>
      </c>
      <c r="BD165">
        <v>366.04300000000001</v>
      </c>
      <c r="BE165">
        <v>14</v>
      </c>
      <c r="BF165">
        <v>3465</v>
      </c>
      <c r="BG165" s="73">
        <v>2318916</v>
      </c>
      <c r="BH165">
        <v>3465</v>
      </c>
      <c r="BI165" s="73">
        <v>2353957</v>
      </c>
      <c r="BJ165">
        <v>14</v>
      </c>
      <c r="BK165">
        <v>3465</v>
      </c>
      <c r="BL165" t="s">
        <v>144</v>
      </c>
      <c r="BM165">
        <v>3465</v>
      </c>
      <c r="BN165">
        <v>288.89999999999998</v>
      </c>
      <c r="BO165">
        <v>50.65</v>
      </c>
      <c r="BP165">
        <v>26.492999999999999</v>
      </c>
      <c r="BQ165">
        <v>366.04300000000001</v>
      </c>
      <c r="BR165">
        <v>14</v>
      </c>
      <c r="BT165">
        <v>3465</v>
      </c>
      <c r="BU165" t="s">
        <v>144</v>
      </c>
      <c r="BV165">
        <v>3465</v>
      </c>
      <c r="BW165" s="73">
        <v>7988</v>
      </c>
      <c r="BX165" s="73">
        <v>2318916</v>
      </c>
      <c r="BZ165" t="s">
        <v>147</v>
      </c>
    </row>
    <row r="166" spans="1:78" x14ac:dyDescent="0.2">
      <c r="A166" s="29">
        <v>159</v>
      </c>
      <c r="B166">
        <v>3537</v>
      </c>
      <c r="C166" t="s">
        <v>145</v>
      </c>
      <c r="D166">
        <v>3537</v>
      </c>
      <c r="E166" s="73">
        <v>7988</v>
      </c>
      <c r="F166">
        <f t="shared" si="50"/>
        <v>280</v>
      </c>
      <c r="G166" s="73">
        <f t="shared" si="51"/>
        <v>7988</v>
      </c>
      <c r="H166">
        <f t="shared" si="52"/>
        <v>52.73</v>
      </c>
      <c r="I166">
        <f t="shared" si="52"/>
        <v>29.382999999999999</v>
      </c>
      <c r="J166">
        <f t="shared" si="52"/>
        <v>362.113</v>
      </c>
      <c r="K166" s="73">
        <f t="shared" si="53"/>
        <v>2516220</v>
      </c>
      <c r="L166">
        <f t="shared" si="54"/>
        <v>6.5</v>
      </c>
      <c r="M166" s="13">
        <f t="shared" si="55"/>
        <v>8128</v>
      </c>
      <c r="N166" s="13">
        <f t="shared" si="56"/>
        <v>5</v>
      </c>
      <c r="O166" s="16">
        <f t="shared" si="57"/>
        <v>8133</v>
      </c>
      <c r="P166" s="13"/>
      <c r="Q166" s="13">
        <f t="shared" si="58"/>
        <v>2275840</v>
      </c>
      <c r="R166" s="13">
        <f t="shared" si="59"/>
        <v>2541382</v>
      </c>
      <c r="S166" s="13">
        <f t="shared" si="60"/>
        <v>265542</v>
      </c>
      <c r="T166" s="13">
        <f t="shared" si="61"/>
        <v>2277240</v>
      </c>
      <c r="U166" s="13">
        <f t="shared" si="62"/>
        <v>264142</v>
      </c>
      <c r="V166" s="11"/>
      <c r="W166" s="11"/>
      <c r="X166" s="11">
        <f t="shared" si="63"/>
        <v>1400</v>
      </c>
      <c r="Y166" s="11">
        <f t="shared" si="64"/>
        <v>147</v>
      </c>
      <c r="Z166" s="11">
        <f t="shared" si="65"/>
        <v>264</v>
      </c>
      <c r="AA166" s="112">
        <f t="shared" si="66"/>
        <v>33</v>
      </c>
      <c r="AB166" s="11">
        <f t="shared" si="67"/>
        <v>1811</v>
      </c>
      <c r="AC166" s="11">
        <f t="shared" si="68"/>
        <v>0</v>
      </c>
      <c r="AD166" s="11">
        <f t="shared" si="47"/>
        <v>264142</v>
      </c>
      <c r="AF166">
        <f t="shared" si="48"/>
        <v>265542</v>
      </c>
      <c r="AH166">
        <f t="shared" si="69"/>
        <v>1400</v>
      </c>
      <c r="AK166">
        <f t="shared" si="49"/>
        <v>3537</v>
      </c>
      <c r="AP166">
        <v>3537</v>
      </c>
      <c r="AQ166" t="s">
        <v>145</v>
      </c>
      <c r="AR166">
        <v>3537</v>
      </c>
      <c r="AS166" s="73">
        <v>7988</v>
      </c>
      <c r="AT166">
        <v>280</v>
      </c>
      <c r="AU166" s="73">
        <v>7988</v>
      </c>
      <c r="AV166">
        <v>53</v>
      </c>
      <c r="AW166" s="73">
        <v>17274</v>
      </c>
      <c r="AX166" s="73">
        <v>23900</v>
      </c>
      <c r="AY166" s="73">
        <v>2236640</v>
      </c>
      <c r="BA166">
        <v>3537</v>
      </c>
      <c r="BB166">
        <v>52.73</v>
      </c>
      <c r="BC166">
        <v>29.382999999999999</v>
      </c>
      <c r="BD166">
        <v>362.113</v>
      </c>
      <c r="BE166">
        <v>6.5</v>
      </c>
      <c r="BF166">
        <v>3537</v>
      </c>
      <c r="BG166" s="73">
        <v>2516220</v>
      </c>
      <c r="BH166">
        <v>3537</v>
      </c>
      <c r="BI166" s="73">
        <v>2281440</v>
      </c>
      <c r="BJ166">
        <v>6.5</v>
      </c>
      <c r="BK166">
        <v>3537</v>
      </c>
      <c r="BL166" t="s">
        <v>145</v>
      </c>
      <c r="BM166">
        <v>3537</v>
      </c>
      <c r="BN166">
        <v>280</v>
      </c>
      <c r="BO166">
        <v>52.73</v>
      </c>
      <c r="BP166">
        <v>29.382999999999999</v>
      </c>
      <c r="BQ166">
        <v>362.113</v>
      </c>
      <c r="BR166">
        <v>6.5</v>
      </c>
      <c r="BT166">
        <v>3537</v>
      </c>
      <c r="BU166" t="s">
        <v>145</v>
      </c>
      <c r="BV166">
        <v>3537</v>
      </c>
      <c r="BW166" s="73">
        <v>7988</v>
      </c>
      <c r="BX166" s="73">
        <v>2516220</v>
      </c>
      <c r="BZ166" t="s">
        <v>148</v>
      </c>
    </row>
    <row r="167" spans="1:78" x14ac:dyDescent="0.2">
      <c r="A167" s="29">
        <v>160</v>
      </c>
      <c r="B167">
        <v>3555</v>
      </c>
      <c r="C167" t="s">
        <v>146</v>
      </c>
      <c r="D167">
        <v>3555</v>
      </c>
      <c r="E167" s="73">
        <v>7988</v>
      </c>
      <c r="F167">
        <f t="shared" si="50"/>
        <v>601.20000000000005</v>
      </c>
      <c r="G167" s="73">
        <f t="shared" si="51"/>
        <v>7988</v>
      </c>
      <c r="H167">
        <f t="shared" si="52"/>
        <v>71.010000000000005</v>
      </c>
      <c r="I167">
        <f t="shared" si="52"/>
        <v>21.440999999999999</v>
      </c>
      <c r="J167">
        <f t="shared" si="52"/>
        <v>693.65099999999995</v>
      </c>
      <c r="K167" s="73">
        <f t="shared" si="53"/>
        <v>4803184</v>
      </c>
      <c r="L167">
        <f t="shared" si="54"/>
        <v>14.5</v>
      </c>
      <c r="M167" s="13">
        <f t="shared" si="55"/>
        <v>8128</v>
      </c>
      <c r="N167" s="13">
        <f t="shared" si="56"/>
        <v>5</v>
      </c>
      <c r="O167" s="16">
        <f t="shared" si="57"/>
        <v>8133</v>
      </c>
      <c r="P167" s="13"/>
      <c r="Q167" s="13">
        <f t="shared" si="58"/>
        <v>4886554</v>
      </c>
      <c r="R167" s="13">
        <f t="shared" si="59"/>
        <v>4851216</v>
      </c>
      <c r="S167" s="13">
        <f t="shared" si="60"/>
        <v>0</v>
      </c>
      <c r="T167" s="13">
        <f t="shared" si="61"/>
        <v>4889560</v>
      </c>
      <c r="U167" s="13">
        <f t="shared" si="62"/>
        <v>0</v>
      </c>
      <c r="V167" s="11"/>
      <c r="W167" s="11"/>
      <c r="X167" s="11">
        <f t="shared" si="63"/>
        <v>3006</v>
      </c>
      <c r="Y167" s="11">
        <f t="shared" si="64"/>
        <v>107</v>
      </c>
      <c r="Z167" s="11">
        <f t="shared" si="65"/>
        <v>355</v>
      </c>
      <c r="AA167" s="112">
        <f t="shared" si="66"/>
        <v>73</v>
      </c>
      <c r="AB167" s="11">
        <f t="shared" si="67"/>
        <v>3468</v>
      </c>
      <c r="AC167" s="11">
        <f t="shared" si="68"/>
        <v>0</v>
      </c>
      <c r="AD167" s="11">
        <f t="shared" si="47"/>
        <v>0</v>
      </c>
      <c r="AF167">
        <f t="shared" si="48"/>
        <v>0</v>
      </c>
      <c r="AH167">
        <f t="shared" si="69"/>
        <v>0</v>
      </c>
      <c r="AK167">
        <f t="shared" si="49"/>
        <v>3555</v>
      </c>
      <c r="AP167">
        <v>3555</v>
      </c>
      <c r="AQ167" t="s">
        <v>146</v>
      </c>
      <c r="AR167">
        <v>3555</v>
      </c>
      <c r="AS167" s="73">
        <v>7988</v>
      </c>
      <c r="AT167">
        <v>601.20000000000005</v>
      </c>
      <c r="AU167" s="73">
        <v>7988</v>
      </c>
      <c r="AV167">
        <v>71</v>
      </c>
      <c r="AW167" s="73">
        <v>13996</v>
      </c>
      <c r="AX167" s="73">
        <v>20946</v>
      </c>
      <c r="AY167" s="73">
        <v>4802386</v>
      </c>
      <c r="BA167">
        <v>3555</v>
      </c>
      <c r="BB167">
        <v>71.010000000000005</v>
      </c>
      <c r="BC167">
        <v>21.440999999999999</v>
      </c>
      <c r="BD167">
        <v>693.65099999999995</v>
      </c>
      <c r="BE167">
        <v>14.5</v>
      </c>
      <c r="BF167">
        <v>3555</v>
      </c>
      <c r="BG167" s="73">
        <v>4803184</v>
      </c>
      <c r="BH167">
        <v>3555</v>
      </c>
      <c r="BI167" s="73">
        <v>4898578</v>
      </c>
      <c r="BJ167">
        <v>14.5</v>
      </c>
      <c r="BK167">
        <v>3555</v>
      </c>
      <c r="BL167" t="s">
        <v>146</v>
      </c>
      <c r="BM167">
        <v>3555</v>
      </c>
      <c r="BN167">
        <v>601.20000000000005</v>
      </c>
      <c r="BO167">
        <v>71.010000000000005</v>
      </c>
      <c r="BP167">
        <v>21.440999999999999</v>
      </c>
      <c r="BQ167">
        <v>693.65099999999995</v>
      </c>
      <c r="BR167">
        <v>14.5</v>
      </c>
      <c r="BT167">
        <v>3555</v>
      </c>
      <c r="BU167" t="s">
        <v>146</v>
      </c>
      <c r="BV167">
        <v>3555</v>
      </c>
      <c r="BW167" s="73">
        <v>7988</v>
      </c>
      <c r="BX167" s="73">
        <v>4803184</v>
      </c>
      <c r="BZ167" t="s">
        <v>149</v>
      </c>
    </row>
    <row r="168" spans="1:78" x14ac:dyDescent="0.2">
      <c r="A168" s="29">
        <v>161</v>
      </c>
      <c r="B168">
        <v>3582</v>
      </c>
      <c r="C168" t="s">
        <v>89</v>
      </c>
      <c r="D168">
        <v>1968</v>
      </c>
      <c r="E168" s="73">
        <v>7988</v>
      </c>
      <c r="F168">
        <f t="shared" si="50"/>
        <v>486.2</v>
      </c>
      <c r="G168" s="73">
        <f t="shared" si="51"/>
        <v>8032</v>
      </c>
      <c r="H168">
        <f t="shared" si="52"/>
        <v>69.75</v>
      </c>
      <c r="I168">
        <f t="shared" si="52"/>
        <v>25.887</v>
      </c>
      <c r="J168">
        <f t="shared" si="52"/>
        <v>581.83699999999999</v>
      </c>
      <c r="K168" s="73">
        <f t="shared" si="53"/>
        <v>3929254</v>
      </c>
      <c r="L168">
        <f t="shared" si="54"/>
        <v>12</v>
      </c>
      <c r="M168" s="13">
        <f t="shared" si="55"/>
        <v>8172</v>
      </c>
      <c r="N168" s="13">
        <f t="shared" si="56"/>
        <v>0</v>
      </c>
      <c r="O168" s="16">
        <f t="shared" si="57"/>
        <v>8172</v>
      </c>
      <c r="P168" s="13"/>
      <c r="Q168" s="13">
        <f t="shared" si="58"/>
        <v>3973226</v>
      </c>
      <c r="R168" s="13">
        <f t="shared" si="59"/>
        <v>3968547</v>
      </c>
      <c r="S168" s="13">
        <f t="shared" si="60"/>
        <v>0</v>
      </c>
      <c r="T168" s="13">
        <f t="shared" si="61"/>
        <v>3973226</v>
      </c>
      <c r="U168" s="13">
        <f t="shared" si="62"/>
        <v>0</v>
      </c>
      <c r="V168" s="11"/>
      <c r="W168" s="11"/>
      <c r="X168" s="11">
        <f t="shared" si="63"/>
        <v>0</v>
      </c>
      <c r="Y168" s="11">
        <f t="shared" si="64"/>
        <v>0</v>
      </c>
      <c r="Z168" s="11">
        <f t="shared" si="65"/>
        <v>0</v>
      </c>
      <c r="AA168" s="112">
        <f t="shared" si="66"/>
        <v>60</v>
      </c>
      <c r="AB168" s="11">
        <f t="shared" si="67"/>
        <v>0</v>
      </c>
      <c r="AC168" s="11">
        <f t="shared" si="68"/>
        <v>2909</v>
      </c>
      <c r="AD168" s="11">
        <f t="shared" si="47"/>
        <v>0</v>
      </c>
      <c r="AF168">
        <f t="shared" si="48"/>
        <v>0</v>
      </c>
      <c r="AH168">
        <f t="shared" si="69"/>
        <v>0</v>
      </c>
      <c r="AK168">
        <f t="shared" si="49"/>
        <v>3582</v>
      </c>
      <c r="AP168">
        <v>3582</v>
      </c>
      <c r="AQ168" t="s">
        <v>89</v>
      </c>
      <c r="AR168">
        <v>1968</v>
      </c>
      <c r="AS168" s="73">
        <v>7988</v>
      </c>
      <c r="AT168">
        <v>486.2</v>
      </c>
      <c r="AU168" s="73">
        <v>8032</v>
      </c>
      <c r="AV168">
        <v>70</v>
      </c>
      <c r="AW168" s="73">
        <v>19657</v>
      </c>
      <c r="AX168" s="73">
        <v>26639</v>
      </c>
      <c r="AY168" s="73">
        <v>3905158</v>
      </c>
      <c r="BA168">
        <v>3600</v>
      </c>
      <c r="BB168">
        <v>365.07</v>
      </c>
      <c r="BC168">
        <v>80.459999999999994</v>
      </c>
      <c r="BD168" s="110">
        <v>2591.63</v>
      </c>
      <c r="BE168">
        <v>53</v>
      </c>
      <c r="BF168">
        <v>3600</v>
      </c>
      <c r="BG168" s="73">
        <v>17197365</v>
      </c>
      <c r="BH168">
        <v>3600</v>
      </c>
      <c r="BI168" s="73">
        <v>17486423</v>
      </c>
      <c r="BJ168">
        <v>53</v>
      </c>
      <c r="BK168">
        <v>3582</v>
      </c>
      <c r="BL168" t="s">
        <v>89</v>
      </c>
      <c r="BM168">
        <v>1968</v>
      </c>
      <c r="BN168">
        <v>486.2</v>
      </c>
      <c r="BO168">
        <v>69.75</v>
      </c>
      <c r="BP168">
        <v>25.887</v>
      </c>
      <c r="BQ168">
        <v>581.83699999999999</v>
      </c>
      <c r="BR168">
        <v>12</v>
      </c>
      <c r="BT168">
        <v>3582</v>
      </c>
      <c r="BU168" t="s">
        <v>89</v>
      </c>
      <c r="BV168">
        <v>1968</v>
      </c>
      <c r="BW168" s="73">
        <v>8032</v>
      </c>
      <c r="BX168" s="73">
        <v>3929254</v>
      </c>
      <c r="BZ168" t="s">
        <v>150</v>
      </c>
    </row>
    <row r="169" spans="1:78" x14ac:dyDescent="0.2">
      <c r="A169" s="29">
        <v>162</v>
      </c>
      <c r="B169">
        <v>3600</v>
      </c>
      <c r="C169" t="s">
        <v>147</v>
      </c>
      <c r="D169">
        <v>3600</v>
      </c>
      <c r="E169" s="73">
        <v>7988</v>
      </c>
      <c r="F169">
        <f t="shared" si="50"/>
        <v>2146.1</v>
      </c>
      <c r="G169" s="73">
        <f t="shared" si="51"/>
        <v>7988</v>
      </c>
      <c r="H169">
        <f t="shared" ref="H169:J200" si="70">INDEX($BK$7:$BR$332,MATCH($B169,$BK$7:$BK$332,0),MATCH(H$7,$BK$7:$BR$7,0))</f>
        <v>365.07</v>
      </c>
      <c r="I169">
        <f t="shared" si="70"/>
        <v>80.459999999999994</v>
      </c>
      <c r="J169">
        <f t="shared" si="70"/>
        <v>2591.63</v>
      </c>
      <c r="K169" s="73">
        <f t="shared" si="53"/>
        <v>17197365</v>
      </c>
      <c r="L169">
        <f t="shared" si="54"/>
        <v>53</v>
      </c>
      <c r="M169" s="13">
        <f t="shared" si="55"/>
        <v>8128</v>
      </c>
      <c r="N169" s="13">
        <f t="shared" si="56"/>
        <v>5</v>
      </c>
      <c r="O169" s="16">
        <f t="shared" si="57"/>
        <v>8133</v>
      </c>
      <c r="P169" s="13"/>
      <c r="Q169" s="13">
        <f t="shared" si="58"/>
        <v>17443501</v>
      </c>
      <c r="R169" s="13">
        <f t="shared" si="59"/>
        <v>17369339</v>
      </c>
      <c r="S169" s="13">
        <f t="shared" si="60"/>
        <v>0</v>
      </c>
      <c r="T169" s="13">
        <f t="shared" si="61"/>
        <v>17454231</v>
      </c>
      <c r="U169" s="13">
        <f t="shared" si="62"/>
        <v>0</v>
      </c>
      <c r="V169" s="11"/>
      <c r="W169" s="11"/>
      <c r="X169" s="11">
        <f t="shared" si="63"/>
        <v>10731</v>
      </c>
      <c r="Y169" s="11">
        <f t="shared" si="64"/>
        <v>402</v>
      </c>
      <c r="Z169" s="11">
        <f t="shared" si="65"/>
        <v>1825</v>
      </c>
      <c r="AA169" s="112">
        <f t="shared" si="66"/>
        <v>265</v>
      </c>
      <c r="AB169" s="11">
        <f t="shared" si="67"/>
        <v>12958</v>
      </c>
      <c r="AC169" s="11">
        <f t="shared" si="68"/>
        <v>0</v>
      </c>
      <c r="AD169" s="11">
        <f t="shared" si="47"/>
        <v>0</v>
      </c>
      <c r="AF169">
        <f t="shared" si="48"/>
        <v>0</v>
      </c>
      <c r="AH169">
        <f t="shared" si="69"/>
        <v>0</v>
      </c>
      <c r="AK169">
        <f t="shared" si="49"/>
        <v>3600</v>
      </c>
      <c r="AP169">
        <v>3600</v>
      </c>
      <c r="AQ169" t="s">
        <v>147</v>
      </c>
      <c r="AR169">
        <v>3600</v>
      </c>
      <c r="AS169" s="73">
        <v>7988</v>
      </c>
      <c r="AT169" s="110">
        <v>2146.1</v>
      </c>
      <c r="AU169" s="73">
        <v>7988</v>
      </c>
      <c r="AV169">
        <v>365</v>
      </c>
      <c r="AW169" s="73">
        <v>129333</v>
      </c>
      <c r="AX169" s="73">
        <v>185438</v>
      </c>
      <c r="AY169" s="73">
        <v>17143047</v>
      </c>
      <c r="BA169">
        <v>3609</v>
      </c>
      <c r="BB169">
        <v>46.63</v>
      </c>
      <c r="BC169">
        <v>36.015999999999998</v>
      </c>
      <c r="BD169">
        <v>506.74599999999998</v>
      </c>
      <c r="BE169">
        <v>18</v>
      </c>
      <c r="BF169">
        <v>3609</v>
      </c>
      <c r="BG169" s="73">
        <v>3621759</v>
      </c>
      <c r="BH169">
        <v>3609</v>
      </c>
      <c r="BI169" s="73">
        <v>3455567</v>
      </c>
      <c r="BJ169">
        <v>18</v>
      </c>
      <c r="BK169">
        <v>3600</v>
      </c>
      <c r="BL169" t="s">
        <v>147</v>
      </c>
      <c r="BM169">
        <v>3600</v>
      </c>
      <c r="BN169" s="110">
        <v>2146.1</v>
      </c>
      <c r="BO169">
        <v>365.07</v>
      </c>
      <c r="BP169">
        <v>80.459999999999994</v>
      </c>
      <c r="BQ169" s="110">
        <v>2591.63</v>
      </c>
      <c r="BR169">
        <v>53</v>
      </c>
      <c r="BT169">
        <v>3600</v>
      </c>
      <c r="BU169" t="s">
        <v>147</v>
      </c>
      <c r="BV169">
        <v>3600</v>
      </c>
      <c r="BW169" s="73">
        <v>7988</v>
      </c>
      <c r="BX169" s="73">
        <v>17197365</v>
      </c>
      <c r="BZ169" t="s">
        <v>151</v>
      </c>
    </row>
    <row r="170" spans="1:78" x14ac:dyDescent="0.2">
      <c r="A170" s="29">
        <v>163</v>
      </c>
      <c r="B170">
        <v>3609</v>
      </c>
      <c r="C170" t="s">
        <v>148</v>
      </c>
      <c r="D170">
        <v>3609</v>
      </c>
      <c r="E170" s="73">
        <v>7988</v>
      </c>
      <c r="F170">
        <f t="shared" si="50"/>
        <v>424.1</v>
      </c>
      <c r="G170" s="73">
        <f t="shared" si="51"/>
        <v>7988</v>
      </c>
      <c r="H170">
        <f t="shared" si="70"/>
        <v>46.63</v>
      </c>
      <c r="I170">
        <f t="shared" si="70"/>
        <v>36.015999999999998</v>
      </c>
      <c r="J170">
        <f t="shared" si="70"/>
        <v>506.74599999999998</v>
      </c>
      <c r="K170" s="73">
        <f t="shared" si="53"/>
        <v>3621759</v>
      </c>
      <c r="L170">
        <f t="shared" si="54"/>
        <v>18</v>
      </c>
      <c r="M170" s="13">
        <f t="shared" si="55"/>
        <v>8128</v>
      </c>
      <c r="N170" s="13">
        <f t="shared" si="56"/>
        <v>5</v>
      </c>
      <c r="O170" s="16">
        <f t="shared" si="57"/>
        <v>8133</v>
      </c>
      <c r="P170" s="13"/>
      <c r="Q170" s="13">
        <f t="shared" si="58"/>
        <v>3447085</v>
      </c>
      <c r="R170" s="13">
        <f t="shared" si="59"/>
        <v>3657977</v>
      </c>
      <c r="S170" s="13">
        <f t="shared" si="60"/>
        <v>210892</v>
      </c>
      <c r="T170" s="13">
        <f t="shared" si="61"/>
        <v>3449205</v>
      </c>
      <c r="U170" s="13">
        <f t="shared" si="62"/>
        <v>208772</v>
      </c>
      <c r="V170" s="11"/>
      <c r="W170" s="11"/>
      <c r="X170" s="11">
        <f t="shared" si="63"/>
        <v>2121</v>
      </c>
      <c r="Y170" s="11">
        <f t="shared" si="64"/>
        <v>180</v>
      </c>
      <c r="Z170" s="11">
        <f t="shared" si="65"/>
        <v>233</v>
      </c>
      <c r="AA170" s="112">
        <f t="shared" si="66"/>
        <v>90</v>
      </c>
      <c r="AB170" s="11">
        <f t="shared" si="67"/>
        <v>2534</v>
      </c>
      <c r="AC170" s="11">
        <f t="shared" si="68"/>
        <v>0</v>
      </c>
      <c r="AD170" s="11">
        <f t="shared" si="47"/>
        <v>208772</v>
      </c>
      <c r="AF170">
        <f t="shared" si="48"/>
        <v>210892</v>
      </c>
      <c r="AH170">
        <f t="shared" si="69"/>
        <v>2120</v>
      </c>
      <c r="AK170">
        <f t="shared" si="49"/>
        <v>3609</v>
      </c>
      <c r="AP170">
        <v>3609</v>
      </c>
      <c r="AQ170" t="s">
        <v>148</v>
      </c>
      <c r="AR170">
        <v>3609</v>
      </c>
      <c r="AS170" s="73">
        <v>7988</v>
      </c>
      <c r="AT170">
        <v>424.1</v>
      </c>
      <c r="AU170" s="73">
        <v>7988</v>
      </c>
      <c r="AV170">
        <v>47</v>
      </c>
      <c r="AW170" s="73">
        <v>16065</v>
      </c>
      <c r="AX170" s="73">
        <v>24246</v>
      </c>
      <c r="AY170" s="73">
        <v>3387711</v>
      </c>
      <c r="BA170">
        <v>3645</v>
      </c>
      <c r="BB170">
        <v>391.71</v>
      </c>
      <c r="BC170">
        <v>77.117000000000004</v>
      </c>
      <c r="BD170" s="110">
        <v>3026.2269999999999</v>
      </c>
      <c r="BE170">
        <v>36.5</v>
      </c>
      <c r="BF170">
        <v>3645</v>
      </c>
      <c r="BG170" s="73">
        <v>20899803</v>
      </c>
      <c r="BH170">
        <v>3645</v>
      </c>
      <c r="BI170" s="73">
        <v>20837695</v>
      </c>
      <c r="BJ170">
        <v>36.5</v>
      </c>
      <c r="BK170">
        <v>3609</v>
      </c>
      <c r="BL170" t="s">
        <v>148</v>
      </c>
      <c r="BM170">
        <v>3609</v>
      </c>
      <c r="BN170">
        <v>424.1</v>
      </c>
      <c r="BO170">
        <v>46.63</v>
      </c>
      <c r="BP170">
        <v>36.015999999999998</v>
      </c>
      <c r="BQ170">
        <v>506.74599999999998</v>
      </c>
      <c r="BR170">
        <v>18</v>
      </c>
      <c r="BT170">
        <v>3609</v>
      </c>
      <c r="BU170" t="s">
        <v>148</v>
      </c>
      <c r="BV170">
        <v>3609</v>
      </c>
      <c r="BW170" s="73">
        <v>7988</v>
      </c>
      <c r="BX170" s="73">
        <v>3621759</v>
      </c>
      <c r="BZ170" t="s">
        <v>152</v>
      </c>
    </row>
    <row r="171" spans="1:78" x14ac:dyDescent="0.2">
      <c r="A171" s="29">
        <v>164</v>
      </c>
      <c r="B171">
        <v>3645</v>
      </c>
      <c r="C171" t="s">
        <v>149</v>
      </c>
      <c r="D171">
        <v>3645</v>
      </c>
      <c r="E171" s="73">
        <v>7988</v>
      </c>
      <c r="F171">
        <f t="shared" si="50"/>
        <v>2557.4</v>
      </c>
      <c r="G171" s="73">
        <f t="shared" si="51"/>
        <v>7988</v>
      </c>
      <c r="H171">
        <f t="shared" si="70"/>
        <v>391.71</v>
      </c>
      <c r="I171">
        <f t="shared" si="70"/>
        <v>77.117000000000004</v>
      </c>
      <c r="J171">
        <f t="shared" si="70"/>
        <v>3026.2269999999999</v>
      </c>
      <c r="K171" s="73">
        <f t="shared" si="53"/>
        <v>20899803</v>
      </c>
      <c r="L171">
        <f t="shared" si="54"/>
        <v>36.5</v>
      </c>
      <c r="M171" s="13">
        <f t="shared" si="55"/>
        <v>8128</v>
      </c>
      <c r="N171" s="13">
        <f t="shared" si="56"/>
        <v>5</v>
      </c>
      <c r="O171" s="16">
        <f t="shared" si="57"/>
        <v>8133</v>
      </c>
      <c r="P171" s="13"/>
      <c r="Q171" s="13">
        <f t="shared" si="58"/>
        <v>20786547</v>
      </c>
      <c r="R171" s="13">
        <f t="shared" si="59"/>
        <v>21108801</v>
      </c>
      <c r="S171" s="13">
        <f t="shared" si="60"/>
        <v>322254</v>
      </c>
      <c r="T171" s="13">
        <f t="shared" si="61"/>
        <v>20799334</v>
      </c>
      <c r="U171" s="13">
        <f t="shared" si="62"/>
        <v>309467</v>
      </c>
      <c r="V171" s="11"/>
      <c r="W171" s="11"/>
      <c r="X171" s="11">
        <f t="shared" si="63"/>
        <v>12787</v>
      </c>
      <c r="Y171" s="11">
        <f t="shared" si="64"/>
        <v>386</v>
      </c>
      <c r="Z171" s="11">
        <f t="shared" si="65"/>
        <v>1959</v>
      </c>
      <c r="AA171" s="112">
        <f t="shared" si="66"/>
        <v>183</v>
      </c>
      <c r="AB171" s="11">
        <f t="shared" si="67"/>
        <v>15132</v>
      </c>
      <c r="AC171" s="11">
        <f t="shared" si="68"/>
        <v>0</v>
      </c>
      <c r="AD171" s="11">
        <f t="shared" si="47"/>
        <v>309467</v>
      </c>
      <c r="AF171">
        <f t="shared" si="48"/>
        <v>322254</v>
      </c>
      <c r="AH171">
        <f t="shared" si="69"/>
        <v>12787</v>
      </c>
      <c r="AK171">
        <f t="shared" si="49"/>
        <v>3645</v>
      </c>
      <c r="AP171">
        <v>3645</v>
      </c>
      <c r="AQ171" t="s">
        <v>149</v>
      </c>
      <c r="AR171">
        <v>3645</v>
      </c>
      <c r="AS171" s="73">
        <v>7988</v>
      </c>
      <c r="AT171" s="110">
        <v>2557.4</v>
      </c>
      <c r="AU171" s="73">
        <v>7988</v>
      </c>
      <c r="AV171">
        <v>392</v>
      </c>
      <c r="AW171" s="73">
        <v>77778</v>
      </c>
      <c r="AX171" s="73">
        <v>103826</v>
      </c>
      <c r="AY171" s="73">
        <v>20428511</v>
      </c>
      <c r="BA171">
        <v>3691</v>
      </c>
      <c r="BB171">
        <v>104.72</v>
      </c>
      <c r="BC171">
        <v>30.510999999999999</v>
      </c>
      <c r="BD171">
        <v>811.33100000000002</v>
      </c>
      <c r="BE171">
        <v>14.5</v>
      </c>
      <c r="BF171">
        <v>3691</v>
      </c>
      <c r="BG171" s="73">
        <v>5623457</v>
      </c>
      <c r="BH171">
        <v>3691</v>
      </c>
      <c r="BI171" s="73">
        <v>5509539</v>
      </c>
      <c r="BJ171">
        <v>14.5</v>
      </c>
      <c r="BK171">
        <v>3645</v>
      </c>
      <c r="BL171" t="s">
        <v>149</v>
      </c>
      <c r="BM171">
        <v>3645</v>
      </c>
      <c r="BN171" s="110">
        <v>2557.4</v>
      </c>
      <c r="BO171">
        <v>391.71</v>
      </c>
      <c r="BP171">
        <v>77.117000000000004</v>
      </c>
      <c r="BQ171" s="110">
        <v>3026.2269999999999</v>
      </c>
      <c r="BR171">
        <v>36.5</v>
      </c>
      <c r="BT171">
        <v>3645</v>
      </c>
      <c r="BU171" t="s">
        <v>149</v>
      </c>
      <c r="BV171">
        <v>3645</v>
      </c>
      <c r="BW171" s="73">
        <v>7988</v>
      </c>
      <c r="BX171" s="73">
        <v>20899803</v>
      </c>
      <c r="BZ171" t="s">
        <v>153</v>
      </c>
    </row>
    <row r="172" spans="1:78" x14ac:dyDescent="0.2">
      <c r="A172" s="29">
        <v>165</v>
      </c>
      <c r="B172">
        <v>3691</v>
      </c>
      <c r="C172" t="s">
        <v>187</v>
      </c>
      <c r="D172">
        <v>3691</v>
      </c>
      <c r="E172" s="73">
        <v>7988</v>
      </c>
      <c r="F172">
        <f t="shared" si="50"/>
        <v>676.1</v>
      </c>
      <c r="G172" s="73">
        <f t="shared" si="51"/>
        <v>7989</v>
      </c>
      <c r="H172">
        <f t="shared" si="70"/>
        <v>104.72</v>
      </c>
      <c r="I172">
        <f t="shared" si="70"/>
        <v>30.510999999999999</v>
      </c>
      <c r="J172">
        <f t="shared" si="70"/>
        <v>811.33100000000002</v>
      </c>
      <c r="K172" s="73">
        <f t="shared" si="53"/>
        <v>5623457</v>
      </c>
      <c r="L172">
        <f t="shared" si="54"/>
        <v>14.5</v>
      </c>
      <c r="M172" s="13">
        <f t="shared" si="55"/>
        <v>8129</v>
      </c>
      <c r="N172" s="13">
        <f t="shared" si="56"/>
        <v>4</v>
      </c>
      <c r="O172" s="16">
        <f t="shared" si="57"/>
        <v>8133</v>
      </c>
      <c r="P172" s="13"/>
      <c r="Q172" s="13">
        <f t="shared" si="58"/>
        <v>5496017</v>
      </c>
      <c r="R172" s="13">
        <f t="shared" si="59"/>
        <v>5679692</v>
      </c>
      <c r="S172" s="13">
        <f t="shared" si="60"/>
        <v>183675</v>
      </c>
      <c r="T172" s="13">
        <f t="shared" si="61"/>
        <v>5498721</v>
      </c>
      <c r="U172" s="13">
        <f t="shared" si="62"/>
        <v>180971</v>
      </c>
      <c r="V172" s="11"/>
      <c r="W172" s="11"/>
      <c r="X172" s="11">
        <f t="shared" si="63"/>
        <v>2704</v>
      </c>
      <c r="Y172" s="11">
        <f t="shared" si="64"/>
        <v>122</v>
      </c>
      <c r="Z172" s="11">
        <f t="shared" si="65"/>
        <v>419</v>
      </c>
      <c r="AA172" s="112">
        <f t="shared" si="66"/>
        <v>73</v>
      </c>
      <c r="AB172" s="11">
        <f t="shared" si="67"/>
        <v>3245</v>
      </c>
      <c r="AC172" s="11">
        <f t="shared" si="68"/>
        <v>811</v>
      </c>
      <c r="AD172" s="11">
        <f t="shared" si="47"/>
        <v>180971</v>
      </c>
      <c r="AF172">
        <f t="shared" si="48"/>
        <v>183675</v>
      </c>
      <c r="AH172">
        <f t="shared" si="69"/>
        <v>2704</v>
      </c>
      <c r="AK172">
        <f t="shared" si="49"/>
        <v>3691</v>
      </c>
      <c r="AP172">
        <v>3691</v>
      </c>
      <c r="AQ172" t="s">
        <v>187</v>
      </c>
      <c r="AR172">
        <v>3691</v>
      </c>
      <c r="AS172" s="73">
        <v>7988</v>
      </c>
      <c r="AT172">
        <v>676.1</v>
      </c>
      <c r="AU172" s="73">
        <v>7989</v>
      </c>
      <c r="AV172">
        <v>105</v>
      </c>
      <c r="AW172" s="73">
        <v>36391</v>
      </c>
      <c r="AX172" s="73">
        <v>50769</v>
      </c>
      <c r="AY172" s="73">
        <v>5401363</v>
      </c>
      <c r="BA172">
        <v>3715</v>
      </c>
      <c r="BB172">
        <v>807.06</v>
      </c>
      <c r="BC172">
        <v>113.655</v>
      </c>
      <c r="BD172" s="110">
        <v>8369.4150000000009</v>
      </c>
      <c r="BE172">
        <v>121.5</v>
      </c>
      <c r="BF172">
        <v>3715</v>
      </c>
      <c r="BG172" s="73">
        <v>59859676</v>
      </c>
      <c r="BH172">
        <v>3715</v>
      </c>
      <c r="BI172" s="73">
        <v>60692008</v>
      </c>
      <c r="BJ172">
        <v>121.5</v>
      </c>
      <c r="BK172">
        <v>3691</v>
      </c>
      <c r="BL172" t="s">
        <v>187</v>
      </c>
      <c r="BM172">
        <v>3691</v>
      </c>
      <c r="BN172">
        <v>676.1</v>
      </c>
      <c r="BO172">
        <v>104.72</v>
      </c>
      <c r="BP172">
        <v>30.510999999999999</v>
      </c>
      <c r="BQ172">
        <v>811.33100000000002</v>
      </c>
      <c r="BR172">
        <v>14.5</v>
      </c>
      <c r="BT172">
        <v>3691</v>
      </c>
      <c r="BU172" t="s">
        <v>187</v>
      </c>
      <c r="BV172">
        <v>3691</v>
      </c>
      <c r="BW172" s="73">
        <v>7989</v>
      </c>
      <c r="BX172" s="73">
        <v>5623457</v>
      </c>
      <c r="BZ172" t="s">
        <v>154</v>
      </c>
    </row>
    <row r="173" spans="1:78" x14ac:dyDescent="0.2">
      <c r="A173" s="29">
        <v>166</v>
      </c>
      <c r="B173">
        <v>3715</v>
      </c>
      <c r="C173" t="s">
        <v>150</v>
      </c>
      <c r="D173">
        <v>3715</v>
      </c>
      <c r="E173" s="73">
        <v>7988</v>
      </c>
      <c r="F173">
        <f t="shared" si="50"/>
        <v>7448.7</v>
      </c>
      <c r="G173" s="73">
        <f t="shared" si="51"/>
        <v>7988</v>
      </c>
      <c r="H173">
        <f t="shared" si="70"/>
        <v>807.06</v>
      </c>
      <c r="I173">
        <f t="shared" si="70"/>
        <v>113.655</v>
      </c>
      <c r="J173">
        <f t="shared" si="70"/>
        <v>8369.4150000000009</v>
      </c>
      <c r="K173" s="73">
        <f t="shared" si="53"/>
        <v>59859676</v>
      </c>
      <c r="L173">
        <f t="shared" si="54"/>
        <v>121.5</v>
      </c>
      <c r="M173" s="13">
        <f t="shared" si="55"/>
        <v>8128</v>
      </c>
      <c r="N173" s="13">
        <f t="shared" si="56"/>
        <v>5</v>
      </c>
      <c r="O173" s="16">
        <f t="shared" si="57"/>
        <v>8133</v>
      </c>
      <c r="P173" s="13"/>
      <c r="Q173" s="13">
        <f t="shared" si="58"/>
        <v>60543034</v>
      </c>
      <c r="R173" s="13">
        <f t="shared" si="59"/>
        <v>60458273</v>
      </c>
      <c r="S173" s="13">
        <f t="shared" si="60"/>
        <v>0</v>
      </c>
      <c r="T173" s="13">
        <f t="shared" si="61"/>
        <v>60580277</v>
      </c>
      <c r="U173" s="13">
        <f t="shared" si="62"/>
        <v>0</v>
      </c>
      <c r="V173" s="11"/>
      <c r="W173" s="11"/>
      <c r="X173" s="11">
        <f t="shared" si="63"/>
        <v>37244</v>
      </c>
      <c r="Y173" s="11">
        <f t="shared" si="64"/>
        <v>568</v>
      </c>
      <c r="Z173" s="11">
        <f t="shared" si="65"/>
        <v>4035</v>
      </c>
      <c r="AA173" s="112">
        <f t="shared" si="66"/>
        <v>608</v>
      </c>
      <c r="AB173" s="11">
        <f t="shared" si="67"/>
        <v>41847</v>
      </c>
      <c r="AC173" s="11">
        <f t="shared" si="68"/>
        <v>0</v>
      </c>
      <c r="AD173" s="11">
        <f t="shared" si="47"/>
        <v>0</v>
      </c>
      <c r="AF173">
        <f t="shared" si="48"/>
        <v>0</v>
      </c>
      <c r="AH173">
        <f t="shared" si="69"/>
        <v>0</v>
      </c>
      <c r="AK173">
        <f t="shared" si="49"/>
        <v>3715</v>
      </c>
      <c r="AP173">
        <v>3715</v>
      </c>
      <c r="AQ173" t="s">
        <v>150</v>
      </c>
      <c r="AR173">
        <v>3715</v>
      </c>
      <c r="AS173" s="73">
        <v>7988</v>
      </c>
      <c r="AT173" s="110">
        <v>7448.7</v>
      </c>
      <c r="AU173" s="73">
        <v>7988</v>
      </c>
      <c r="AV173">
        <v>807</v>
      </c>
      <c r="AW173" s="73">
        <v>149779</v>
      </c>
      <c r="AX173" s="73">
        <v>228997</v>
      </c>
      <c r="AY173" s="73">
        <v>59500216</v>
      </c>
      <c r="BA173">
        <v>3744</v>
      </c>
      <c r="BB173">
        <v>65.930000000000007</v>
      </c>
      <c r="BC173">
        <v>33.231999999999999</v>
      </c>
      <c r="BD173">
        <v>769.86199999999997</v>
      </c>
      <c r="BE173">
        <v>26</v>
      </c>
      <c r="BF173">
        <v>3744</v>
      </c>
      <c r="BG173" s="73">
        <v>5419059</v>
      </c>
      <c r="BH173">
        <v>3744</v>
      </c>
      <c r="BI173" s="73">
        <v>5464864</v>
      </c>
      <c r="BJ173">
        <v>26</v>
      </c>
      <c r="BK173">
        <v>3715</v>
      </c>
      <c r="BL173" t="s">
        <v>150</v>
      </c>
      <c r="BM173">
        <v>3715</v>
      </c>
      <c r="BN173" s="110">
        <v>7448.7</v>
      </c>
      <c r="BO173">
        <v>807.06</v>
      </c>
      <c r="BP173">
        <v>113.655</v>
      </c>
      <c r="BQ173" s="110">
        <v>8369.4150000000009</v>
      </c>
      <c r="BR173">
        <v>121.5</v>
      </c>
      <c r="BT173">
        <v>3715</v>
      </c>
      <c r="BU173" t="s">
        <v>150</v>
      </c>
      <c r="BV173">
        <v>3715</v>
      </c>
      <c r="BW173" s="73">
        <v>7988</v>
      </c>
      <c r="BX173" s="73">
        <v>59859676</v>
      </c>
      <c r="BZ173" t="s">
        <v>155</v>
      </c>
    </row>
    <row r="174" spans="1:78" x14ac:dyDescent="0.2">
      <c r="A174" s="29">
        <v>167</v>
      </c>
      <c r="B174">
        <v>3744</v>
      </c>
      <c r="C174" t="s">
        <v>151</v>
      </c>
      <c r="D174">
        <v>3744</v>
      </c>
      <c r="E174" s="73">
        <v>7988</v>
      </c>
      <c r="F174">
        <f t="shared" si="50"/>
        <v>670.7</v>
      </c>
      <c r="G174" s="73">
        <f t="shared" si="51"/>
        <v>7988</v>
      </c>
      <c r="H174">
        <f t="shared" si="70"/>
        <v>65.930000000000007</v>
      </c>
      <c r="I174">
        <f t="shared" si="70"/>
        <v>33.231999999999999</v>
      </c>
      <c r="J174">
        <f t="shared" si="70"/>
        <v>769.86199999999997</v>
      </c>
      <c r="K174" s="73">
        <f t="shared" si="53"/>
        <v>5419059</v>
      </c>
      <c r="L174">
        <f t="shared" si="54"/>
        <v>26</v>
      </c>
      <c r="M174" s="13">
        <f t="shared" si="55"/>
        <v>8128</v>
      </c>
      <c r="N174" s="13">
        <f t="shared" si="56"/>
        <v>5</v>
      </c>
      <c r="O174" s="16">
        <f t="shared" si="57"/>
        <v>8133</v>
      </c>
      <c r="P174" s="13"/>
      <c r="Q174" s="13">
        <f t="shared" si="58"/>
        <v>5451450</v>
      </c>
      <c r="R174" s="13">
        <f t="shared" si="59"/>
        <v>5473250</v>
      </c>
      <c r="S174" s="13">
        <f t="shared" si="60"/>
        <v>21800</v>
      </c>
      <c r="T174" s="13">
        <f t="shared" si="61"/>
        <v>5454803</v>
      </c>
      <c r="U174" s="13">
        <f t="shared" si="62"/>
        <v>18447</v>
      </c>
      <c r="V174" s="11"/>
      <c r="W174" s="11"/>
      <c r="X174" s="11">
        <f t="shared" si="63"/>
        <v>3354</v>
      </c>
      <c r="Y174" s="11">
        <f t="shared" si="64"/>
        <v>166</v>
      </c>
      <c r="Z174" s="11">
        <f t="shared" si="65"/>
        <v>330</v>
      </c>
      <c r="AA174" s="112">
        <f t="shared" si="66"/>
        <v>130</v>
      </c>
      <c r="AB174" s="11">
        <f t="shared" si="67"/>
        <v>3850</v>
      </c>
      <c r="AC174" s="11">
        <f t="shared" si="68"/>
        <v>0</v>
      </c>
      <c r="AD174" s="11">
        <f t="shared" si="47"/>
        <v>18447</v>
      </c>
      <c r="AF174">
        <f t="shared" si="48"/>
        <v>21800</v>
      </c>
      <c r="AH174">
        <f t="shared" si="69"/>
        <v>3353</v>
      </c>
      <c r="AK174">
        <f t="shared" si="49"/>
        <v>3744</v>
      </c>
      <c r="AP174">
        <v>3744</v>
      </c>
      <c r="AQ174" t="s">
        <v>151</v>
      </c>
      <c r="AR174">
        <v>3744</v>
      </c>
      <c r="AS174" s="73">
        <v>7988</v>
      </c>
      <c r="AT174">
        <v>670.7</v>
      </c>
      <c r="AU174" s="73">
        <v>7988</v>
      </c>
      <c r="AV174">
        <v>66</v>
      </c>
      <c r="AW174" s="73">
        <v>17656</v>
      </c>
      <c r="AX174" s="73">
        <v>27083</v>
      </c>
      <c r="AY174" s="73">
        <v>5357552</v>
      </c>
      <c r="BA174">
        <v>3798</v>
      </c>
      <c r="BB174">
        <v>67.73</v>
      </c>
      <c r="BC174">
        <v>24.405999999999999</v>
      </c>
      <c r="BD174">
        <v>646.53599999999994</v>
      </c>
      <c r="BE174">
        <v>21.5</v>
      </c>
      <c r="BF174">
        <v>3798</v>
      </c>
      <c r="BG174" s="73">
        <v>4680968</v>
      </c>
      <c r="BH174">
        <v>3798</v>
      </c>
      <c r="BI174" s="73">
        <v>4517251</v>
      </c>
      <c r="BJ174">
        <v>21.5</v>
      </c>
      <c r="BK174">
        <v>3744</v>
      </c>
      <c r="BL174" t="s">
        <v>151</v>
      </c>
      <c r="BM174">
        <v>3744</v>
      </c>
      <c r="BN174">
        <v>670.7</v>
      </c>
      <c r="BO174">
        <v>65.930000000000007</v>
      </c>
      <c r="BP174">
        <v>33.231999999999999</v>
      </c>
      <c r="BQ174">
        <v>769.86199999999997</v>
      </c>
      <c r="BR174">
        <v>26</v>
      </c>
      <c r="BT174">
        <v>3744</v>
      </c>
      <c r="BU174" t="s">
        <v>151</v>
      </c>
      <c r="BV174">
        <v>3744</v>
      </c>
      <c r="BW174" s="73">
        <v>7988</v>
      </c>
      <c r="BX174" s="73">
        <v>5419059</v>
      </c>
      <c r="BZ174" t="s">
        <v>156</v>
      </c>
    </row>
    <row r="175" spans="1:78" x14ac:dyDescent="0.2">
      <c r="A175" s="29">
        <v>168</v>
      </c>
      <c r="B175">
        <v>3798</v>
      </c>
      <c r="C175" t="s">
        <v>152</v>
      </c>
      <c r="D175">
        <v>3798</v>
      </c>
      <c r="E175" s="73">
        <v>7988</v>
      </c>
      <c r="F175">
        <f t="shared" si="50"/>
        <v>554.4</v>
      </c>
      <c r="G175" s="73">
        <f t="shared" si="51"/>
        <v>7988</v>
      </c>
      <c r="H175">
        <f t="shared" si="70"/>
        <v>67.73</v>
      </c>
      <c r="I175">
        <f t="shared" si="70"/>
        <v>24.405999999999999</v>
      </c>
      <c r="J175">
        <f t="shared" si="70"/>
        <v>646.53599999999994</v>
      </c>
      <c r="K175" s="73">
        <f t="shared" si="53"/>
        <v>4680968</v>
      </c>
      <c r="L175">
        <f t="shared" si="54"/>
        <v>21.5</v>
      </c>
      <c r="M175" s="13">
        <f t="shared" si="55"/>
        <v>8128</v>
      </c>
      <c r="N175" s="13">
        <f t="shared" si="56"/>
        <v>5</v>
      </c>
      <c r="O175" s="16">
        <f t="shared" si="57"/>
        <v>8133</v>
      </c>
      <c r="P175" s="13"/>
      <c r="Q175" s="13">
        <f t="shared" si="58"/>
        <v>4506163</v>
      </c>
      <c r="R175" s="13">
        <f t="shared" si="59"/>
        <v>4727778</v>
      </c>
      <c r="S175" s="13">
        <f t="shared" si="60"/>
        <v>221615</v>
      </c>
      <c r="T175" s="13">
        <f t="shared" si="61"/>
        <v>4508935</v>
      </c>
      <c r="U175" s="13">
        <f t="shared" si="62"/>
        <v>218843</v>
      </c>
      <c r="V175" s="11"/>
      <c r="W175" s="11"/>
      <c r="X175" s="11">
        <f t="shared" si="63"/>
        <v>2772</v>
      </c>
      <c r="Y175" s="11">
        <f t="shared" si="64"/>
        <v>122</v>
      </c>
      <c r="Z175" s="11">
        <f t="shared" si="65"/>
        <v>339</v>
      </c>
      <c r="AA175" s="112">
        <f t="shared" si="66"/>
        <v>108</v>
      </c>
      <c r="AB175" s="11">
        <f t="shared" si="67"/>
        <v>3233</v>
      </c>
      <c r="AC175" s="11">
        <f t="shared" si="68"/>
        <v>0</v>
      </c>
      <c r="AD175" s="11">
        <f t="shared" si="47"/>
        <v>218843</v>
      </c>
      <c r="AF175">
        <f t="shared" si="48"/>
        <v>221615</v>
      </c>
      <c r="AH175">
        <f t="shared" si="69"/>
        <v>2772</v>
      </c>
      <c r="AK175">
        <f t="shared" si="49"/>
        <v>3798</v>
      </c>
      <c r="AP175">
        <v>3798</v>
      </c>
      <c r="AQ175" t="s">
        <v>152</v>
      </c>
      <c r="AR175">
        <v>3798</v>
      </c>
      <c r="AS175" s="73">
        <v>7988</v>
      </c>
      <c r="AT175">
        <v>554.4</v>
      </c>
      <c r="AU175" s="73">
        <v>7988</v>
      </c>
      <c r="AV175">
        <v>68</v>
      </c>
      <c r="AW175" s="73">
        <v>17922</v>
      </c>
      <c r="AX175" s="73">
        <v>26679</v>
      </c>
      <c r="AY175" s="73">
        <v>4428547</v>
      </c>
      <c r="BA175">
        <v>3816</v>
      </c>
      <c r="BB175">
        <v>22.15</v>
      </c>
      <c r="BC175">
        <v>15.045</v>
      </c>
      <c r="BD175">
        <v>323.59500000000003</v>
      </c>
      <c r="BE175">
        <v>13</v>
      </c>
      <c r="BF175">
        <v>3816</v>
      </c>
      <c r="BG175" s="73">
        <v>2394802</v>
      </c>
      <c r="BH175">
        <v>3816</v>
      </c>
      <c r="BI175" s="73">
        <v>2333587</v>
      </c>
      <c r="BJ175">
        <v>13</v>
      </c>
      <c r="BK175">
        <v>3798</v>
      </c>
      <c r="BL175" t="s">
        <v>152</v>
      </c>
      <c r="BM175">
        <v>3798</v>
      </c>
      <c r="BN175">
        <v>554.4</v>
      </c>
      <c r="BO175">
        <v>67.73</v>
      </c>
      <c r="BP175">
        <v>24.405999999999999</v>
      </c>
      <c r="BQ175">
        <v>646.53599999999994</v>
      </c>
      <c r="BR175">
        <v>21.5</v>
      </c>
      <c r="BT175">
        <v>3798</v>
      </c>
      <c r="BU175" t="s">
        <v>152</v>
      </c>
      <c r="BV175">
        <v>3798</v>
      </c>
      <c r="BW175" s="73">
        <v>7988</v>
      </c>
      <c r="BX175" s="73">
        <v>4680968</v>
      </c>
      <c r="BZ175" t="s">
        <v>340</v>
      </c>
    </row>
    <row r="176" spans="1:78" x14ac:dyDescent="0.2">
      <c r="A176" s="29">
        <v>169</v>
      </c>
      <c r="B176">
        <v>3816</v>
      </c>
      <c r="C176" t="s">
        <v>153</v>
      </c>
      <c r="D176">
        <v>3816</v>
      </c>
      <c r="E176" s="73">
        <v>7988</v>
      </c>
      <c r="F176">
        <f t="shared" si="50"/>
        <v>286.39999999999998</v>
      </c>
      <c r="G176" s="73">
        <f t="shared" si="51"/>
        <v>7988</v>
      </c>
      <c r="H176">
        <f t="shared" si="70"/>
        <v>22.15</v>
      </c>
      <c r="I176">
        <f t="shared" si="70"/>
        <v>15.045</v>
      </c>
      <c r="J176">
        <f t="shared" si="70"/>
        <v>323.59500000000003</v>
      </c>
      <c r="K176" s="73">
        <f t="shared" si="53"/>
        <v>2394802</v>
      </c>
      <c r="L176">
        <f t="shared" si="54"/>
        <v>13</v>
      </c>
      <c r="M176" s="13">
        <f t="shared" si="55"/>
        <v>8128</v>
      </c>
      <c r="N176" s="13">
        <f t="shared" si="56"/>
        <v>5</v>
      </c>
      <c r="O176" s="16">
        <f t="shared" si="57"/>
        <v>8133</v>
      </c>
      <c r="P176" s="13"/>
      <c r="Q176" s="13">
        <f t="shared" si="58"/>
        <v>2327859</v>
      </c>
      <c r="R176" s="13">
        <f t="shared" si="59"/>
        <v>2418750</v>
      </c>
      <c r="S176" s="13">
        <f t="shared" si="60"/>
        <v>90891</v>
      </c>
      <c r="T176" s="13">
        <f t="shared" si="61"/>
        <v>2329291</v>
      </c>
      <c r="U176" s="13">
        <f t="shared" si="62"/>
        <v>89459</v>
      </c>
      <c r="V176" s="11"/>
      <c r="W176" s="11"/>
      <c r="X176" s="11">
        <f t="shared" si="63"/>
        <v>1432</v>
      </c>
      <c r="Y176" s="11">
        <f t="shared" si="64"/>
        <v>75</v>
      </c>
      <c r="Z176" s="11">
        <f t="shared" si="65"/>
        <v>111</v>
      </c>
      <c r="AA176" s="112">
        <f t="shared" si="66"/>
        <v>65</v>
      </c>
      <c r="AB176" s="11">
        <f t="shared" si="67"/>
        <v>1618</v>
      </c>
      <c r="AC176" s="11">
        <f t="shared" si="68"/>
        <v>0</v>
      </c>
      <c r="AD176" s="11">
        <f t="shared" si="47"/>
        <v>89459</v>
      </c>
      <c r="AF176">
        <f t="shared" si="48"/>
        <v>90891</v>
      </c>
      <c r="AH176">
        <f t="shared" si="69"/>
        <v>1432</v>
      </c>
      <c r="AK176">
        <f t="shared" si="49"/>
        <v>3816</v>
      </c>
      <c r="AP176">
        <v>3816</v>
      </c>
      <c r="AQ176" t="s">
        <v>153</v>
      </c>
      <c r="AR176">
        <v>3816</v>
      </c>
      <c r="AS176" s="73">
        <v>7988</v>
      </c>
      <c r="AT176">
        <v>286.39999999999998</v>
      </c>
      <c r="AU176" s="73">
        <v>7988</v>
      </c>
      <c r="AV176">
        <v>22</v>
      </c>
      <c r="AW176" s="73">
        <v>9212</v>
      </c>
      <c r="AX176" s="73">
        <v>12057</v>
      </c>
      <c r="AY176" s="73">
        <v>2287763</v>
      </c>
      <c r="BA176">
        <v>3841</v>
      </c>
      <c r="BB176">
        <v>93.04</v>
      </c>
      <c r="BC176">
        <v>16.510000000000002</v>
      </c>
      <c r="BD176">
        <v>755.15</v>
      </c>
      <c r="BE176">
        <v>23.5</v>
      </c>
      <c r="BF176">
        <v>3841</v>
      </c>
      <c r="BG176" s="73">
        <v>5343972</v>
      </c>
      <c r="BH176">
        <v>3841</v>
      </c>
      <c r="BI176" s="73">
        <v>5260349</v>
      </c>
      <c r="BJ176">
        <v>23.5</v>
      </c>
      <c r="BK176">
        <v>3816</v>
      </c>
      <c r="BL176" t="s">
        <v>153</v>
      </c>
      <c r="BM176">
        <v>3816</v>
      </c>
      <c r="BN176">
        <v>286.39999999999998</v>
      </c>
      <c r="BO176">
        <v>22.15</v>
      </c>
      <c r="BP176">
        <v>15.045</v>
      </c>
      <c r="BQ176">
        <v>323.59500000000003</v>
      </c>
      <c r="BR176">
        <v>13</v>
      </c>
      <c r="BT176">
        <v>3816</v>
      </c>
      <c r="BU176" t="s">
        <v>153</v>
      </c>
      <c r="BV176">
        <v>3816</v>
      </c>
      <c r="BW176" s="73">
        <v>7988</v>
      </c>
      <c r="BX176" s="73">
        <v>2394802</v>
      </c>
      <c r="BZ176" t="s">
        <v>157</v>
      </c>
    </row>
    <row r="177" spans="1:78" x14ac:dyDescent="0.2">
      <c r="A177" s="29">
        <v>170</v>
      </c>
      <c r="B177">
        <v>3841</v>
      </c>
      <c r="C177" t="s">
        <v>154</v>
      </c>
      <c r="D177">
        <v>3841</v>
      </c>
      <c r="E177" s="73">
        <v>7988</v>
      </c>
      <c r="F177">
        <f t="shared" si="50"/>
        <v>645.6</v>
      </c>
      <c r="G177" s="73">
        <f t="shared" si="51"/>
        <v>7988</v>
      </c>
      <c r="H177">
        <f t="shared" si="70"/>
        <v>93.04</v>
      </c>
      <c r="I177">
        <f t="shared" si="70"/>
        <v>16.510000000000002</v>
      </c>
      <c r="J177">
        <f t="shared" si="70"/>
        <v>755.15</v>
      </c>
      <c r="K177" s="73">
        <f t="shared" si="53"/>
        <v>5343972</v>
      </c>
      <c r="L177">
        <f t="shared" si="54"/>
        <v>23.5</v>
      </c>
      <c r="M177" s="13">
        <f t="shared" si="55"/>
        <v>8128</v>
      </c>
      <c r="N177" s="13">
        <f t="shared" si="56"/>
        <v>5</v>
      </c>
      <c r="O177" s="16">
        <f t="shared" si="57"/>
        <v>8133</v>
      </c>
      <c r="P177" s="13"/>
      <c r="Q177" s="13">
        <f t="shared" si="58"/>
        <v>5247437</v>
      </c>
      <c r="R177" s="13">
        <f t="shared" si="59"/>
        <v>5397412</v>
      </c>
      <c r="S177" s="13">
        <f t="shared" si="60"/>
        <v>149975</v>
      </c>
      <c r="T177" s="13">
        <f t="shared" si="61"/>
        <v>5250665</v>
      </c>
      <c r="U177" s="13">
        <f t="shared" si="62"/>
        <v>146747</v>
      </c>
      <c r="V177" s="11"/>
      <c r="W177" s="11"/>
      <c r="X177" s="11">
        <f t="shared" si="63"/>
        <v>3228</v>
      </c>
      <c r="Y177" s="11">
        <f t="shared" si="64"/>
        <v>83</v>
      </c>
      <c r="Z177" s="11">
        <f t="shared" si="65"/>
        <v>465</v>
      </c>
      <c r="AA177" s="112">
        <f t="shared" si="66"/>
        <v>118</v>
      </c>
      <c r="AB177" s="11">
        <f t="shared" si="67"/>
        <v>3776</v>
      </c>
      <c r="AC177" s="11">
        <f t="shared" si="68"/>
        <v>0</v>
      </c>
      <c r="AD177" s="11">
        <f t="shared" si="47"/>
        <v>146747</v>
      </c>
      <c r="AF177">
        <f t="shared" si="48"/>
        <v>149975</v>
      </c>
      <c r="AH177">
        <f t="shared" si="69"/>
        <v>3228</v>
      </c>
      <c r="AK177">
        <f t="shared" si="49"/>
        <v>3841</v>
      </c>
      <c r="AP177">
        <v>3841</v>
      </c>
      <c r="AQ177" t="s">
        <v>154</v>
      </c>
      <c r="AR177">
        <v>3841</v>
      </c>
      <c r="AS177" s="73">
        <v>7988</v>
      </c>
      <c r="AT177">
        <v>645.6</v>
      </c>
      <c r="AU177" s="73">
        <v>7988</v>
      </c>
      <c r="AV177">
        <v>93</v>
      </c>
      <c r="AW177" s="73">
        <v>15280</v>
      </c>
      <c r="AX177" s="73">
        <v>22697</v>
      </c>
      <c r="AY177" s="73">
        <v>5157053</v>
      </c>
      <c r="BA177">
        <v>3906</v>
      </c>
      <c r="BB177">
        <v>55.19</v>
      </c>
      <c r="BC177">
        <v>25.413</v>
      </c>
      <c r="BD177">
        <v>508.303</v>
      </c>
      <c r="BE177">
        <v>15.5</v>
      </c>
      <c r="BF177">
        <v>3906</v>
      </c>
      <c r="BG177" s="73">
        <v>3401290</v>
      </c>
      <c r="BH177">
        <v>3906</v>
      </c>
      <c r="BI177" s="73">
        <v>3484900</v>
      </c>
      <c r="BJ177">
        <v>15.5</v>
      </c>
      <c r="BK177">
        <v>3841</v>
      </c>
      <c r="BL177" t="s">
        <v>154</v>
      </c>
      <c r="BM177">
        <v>3841</v>
      </c>
      <c r="BN177">
        <v>645.6</v>
      </c>
      <c r="BO177">
        <v>93.04</v>
      </c>
      <c r="BP177">
        <v>16.510000000000002</v>
      </c>
      <c r="BQ177">
        <v>755.15</v>
      </c>
      <c r="BR177">
        <v>23.5</v>
      </c>
      <c r="BT177">
        <v>3841</v>
      </c>
      <c r="BU177" t="s">
        <v>154</v>
      </c>
      <c r="BV177">
        <v>3841</v>
      </c>
      <c r="BW177" s="73">
        <v>7988</v>
      </c>
      <c r="BX177" s="73">
        <v>5343972</v>
      </c>
      <c r="BZ177" t="s">
        <v>158</v>
      </c>
    </row>
    <row r="178" spans="1:78" x14ac:dyDescent="0.2">
      <c r="A178" s="29">
        <v>171</v>
      </c>
      <c r="B178">
        <v>3906</v>
      </c>
      <c r="C178" t="s">
        <v>155</v>
      </c>
      <c r="D178">
        <v>3906</v>
      </c>
      <c r="E178" s="73">
        <v>7988</v>
      </c>
      <c r="F178">
        <f t="shared" si="50"/>
        <v>427.7</v>
      </c>
      <c r="G178" s="73">
        <f t="shared" si="51"/>
        <v>7988</v>
      </c>
      <c r="H178">
        <f t="shared" si="70"/>
        <v>55.19</v>
      </c>
      <c r="I178">
        <f t="shared" si="70"/>
        <v>25.413</v>
      </c>
      <c r="J178">
        <f t="shared" si="70"/>
        <v>508.303</v>
      </c>
      <c r="K178" s="73">
        <f t="shared" si="53"/>
        <v>3401290</v>
      </c>
      <c r="L178">
        <f t="shared" si="54"/>
        <v>15.5</v>
      </c>
      <c r="M178" s="13">
        <f t="shared" si="55"/>
        <v>8128</v>
      </c>
      <c r="N178" s="13">
        <f t="shared" si="56"/>
        <v>5</v>
      </c>
      <c r="O178" s="16">
        <f t="shared" si="57"/>
        <v>8133</v>
      </c>
      <c r="P178" s="13"/>
      <c r="Q178" s="13">
        <f t="shared" si="58"/>
        <v>3476346</v>
      </c>
      <c r="R178" s="13">
        <f t="shared" si="59"/>
        <v>3435303</v>
      </c>
      <c r="S178" s="13">
        <f t="shared" si="60"/>
        <v>0</v>
      </c>
      <c r="T178" s="13">
        <f t="shared" si="61"/>
        <v>3478484</v>
      </c>
      <c r="U178" s="13">
        <f t="shared" si="62"/>
        <v>0</v>
      </c>
      <c r="V178" s="11"/>
      <c r="W178" s="11"/>
      <c r="X178" s="11">
        <f t="shared" si="63"/>
        <v>2139</v>
      </c>
      <c r="Y178" s="11">
        <f t="shared" si="64"/>
        <v>127</v>
      </c>
      <c r="Z178" s="11">
        <f t="shared" si="65"/>
        <v>276</v>
      </c>
      <c r="AA178" s="112">
        <f t="shared" si="66"/>
        <v>78</v>
      </c>
      <c r="AB178" s="11">
        <f t="shared" si="67"/>
        <v>2542</v>
      </c>
      <c r="AC178" s="11">
        <f t="shared" si="68"/>
        <v>0</v>
      </c>
      <c r="AD178" s="11">
        <f t="shared" si="47"/>
        <v>0</v>
      </c>
      <c r="AF178">
        <f t="shared" si="48"/>
        <v>0</v>
      </c>
      <c r="AH178">
        <f t="shared" si="69"/>
        <v>0</v>
      </c>
      <c r="AK178">
        <f t="shared" si="49"/>
        <v>3906</v>
      </c>
      <c r="AP178">
        <v>3906</v>
      </c>
      <c r="AQ178" t="s">
        <v>155</v>
      </c>
      <c r="AR178">
        <v>3906</v>
      </c>
      <c r="AS178" s="73">
        <v>7988</v>
      </c>
      <c r="AT178">
        <v>427.7</v>
      </c>
      <c r="AU178" s="73">
        <v>7988</v>
      </c>
      <c r="AV178">
        <v>55</v>
      </c>
      <c r="AW178" s="73">
        <v>24883</v>
      </c>
      <c r="AX178" s="73">
        <v>34112</v>
      </c>
      <c r="AY178" s="73">
        <v>3416468</v>
      </c>
      <c r="BA178">
        <v>3942</v>
      </c>
      <c r="BB178">
        <v>68.489999999999995</v>
      </c>
      <c r="BC178">
        <v>15.01</v>
      </c>
      <c r="BD178">
        <v>703.6</v>
      </c>
      <c r="BE178">
        <v>15</v>
      </c>
      <c r="BF178">
        <v>3942</v>
      </c>
      <c r="BG178" s="73">
        <v>4948566</v>
      </c>
      <c r="BH178">
        <v>3942</v>
      </c>
      <c r="BI178" s="73">
        <v>5052575</v>
      </c>
      <c r="BJ178">
        <v>15</v>
      </c>
      <c r="BK178">
        <v>3906</v>
      </c>
      <c r="BL178" t="s">
        <v>155</v>
      </c>
      <c r="BM178">
        <v>3906</v>
      </c>
      <c r="BN178">
        <v>427.7</v>
      </c>
      <c r="BO178">
        <v>55.19</v>
      </c>
      <c r="BP178">
        <v>25.413</v>
      </c>
      <c r="BQ178">
        <v>508.303</v>
      </c>
      <c r="BR178">
        <v>15.5</v>
      </c>
      <c r="BT178">
        <v>3906</v>
      </c>
      <c r="BU178" t="s">
        <v>155</v>
      </c>
      <c r="BV178">
        <v>3906</v>
      </c>
      <c r="BW178" s="73">
        <v>7988</v>
      </c>
      <c r="BX178" s="73">
        <v>3401290</v>
      </c>
      <c r="BZ178" t="s">
        <v>159</v>
      </c>
    </row>
    <row r="179" spans="1:78" x14ac:dyDescent="0.2">
      <c r="A179" s="29">
        <v>172</v>
      </c>
      <c r="B179">
        <v>3942</v>
      </c>
      <c r="C179" t="s">
        <v>156</v>
      </c>
      <c r="D179">
        <v>3942</v>
      </c>
      <c r="E179" s="73">
        <v>7988</v>
      </c>
      <c r="F179">
        <f t="shared" si="50"/>
        <v>620.1</v>
      </c>
      <c r="G179" s="73">
        <f t="shared" si="51"/>
        <v>7988</v>
      </c>
      <c r="H179">
        <f t="shared" si="70"/>
        <v>68.489999999999995</v>
      </c>
      <c r="I179">
        <f t="shared" si="70"/>
        <v>15.01</v>
      </c>
      <c r="J179">
        <f t="shared" si="70"/>
        <v>703.6</v>
      </c>
      <c r="K179" s="73">
        <f t="shared" si="53"/>
        <v>4948566</v>
      </c>
      <c r="L179">
        <f t="shared" si="54"/>
        <v>15</v>
      </c>
      <c r="M179" s="13">
        <f t="shared" si="55"/>
        <v>8128</v>
      </c>
      <c r="N179" s="13">
        <f t="shared" si="56"/>
        <v>5</v>
      </c>
      <c r="O179" s="16">
        <f t="shared" si="57"/>
        <v>8133</v>
      </c>
      <c r="P179" s="13"/>
      <c r="Q179" s="13">
        <f t="shared" si="58"/>
        <v>5040173</v>
      </c>
      <c r="R179" s="13">
        <f t="shared" si="59"/>
        <v>4998052</v>
      </c>
      <c r="S179" s="13">
        <f t="shared" si="60"/>
        <v>0</v>
      </c>
      <c r="T179" s="13">
        <f t="shared" si="61"/>
        <v>5043273</v>
      </c>
      <c r="U179" s="13">
        <f t="shared" si="62"/>
        <v>0</v>
      </c>
      <c r="V179" s="11"/>
      <c r="W179" s="11"/>
      <c r="X179" s="11">
        <f t="shared" si="63"/>
        <v>3101</v>
      </c>
      <c r="Y179" s="11">
        <f t="shared" si="64"/>
        <v>75</v>
      </c>
      <c r="Z179" s="11">
        <f t="shared" si="65"/>
        <v>342</v>
      </c>
      <c r="AA179" s="112">
        <f t="shared" si="66"/>
        <v>75</v>
      </c>
      <c r="AB179" s="11">
        <f t="shared" si="67"/>
        <v>3518</v>
      </c>
      <c r="AC179" s="11">
        <f t="shared" si="68"/>
        <v>0</v>
      </c>
      <c r="AD179" s="11">
        <f t="shared" si="47"/>
        <v>0</v>
      </c>
      <c r="AF179">
        <f t="shared" si="48"/>
        <v>0</v>
      </c>
      <c r="AH179">
        <f t="shared" si="69"/>
        <v>0</v>
      </c>
      <c r="AK179">
        <f t="shared" si="49"/>
        <v>3942</v>
      </c>
      <c r="AP179">
        <v>3942</v>
      </c>
      <c r="AQ179" t="s">
        <v>156</v>
      </c>
      <c r="AR179">
        <v>3942</v>
      </c>
      <c r="AS179" s="73">
        <v>7988</v>
      </c>
      <c r="AT179">
        <v>620.1</v>
      </c>
      <c r="AU179" s="73">
        <v>7988</v>
      </c>
      <c r="AV179">
        <v>68</v>
      </c>
      <c r="AW179" s="73">
        <v>15212</v>
      </c>
      <c r="AX179" s="73">
        <v>24792</v>
      </c>
      <c r="AY179" s="73">
        <v>4953359</v>
      </c>
      <c r="BA179">
        <v>3978</v>
      </c>
      <c r="BB179">
        <v>88.81</v>
      </c>
      <c r="BC179">
        <v>28.713999999999999</v>
      </c>
      <c r="BD179">
        <v>644.524</v>
      </c>
      <c r="BE179">
        <v>10</v>
      </c>
      <c r="BF179">
        <v>3978</v>
      </c>
      <c r="BG179" s="73">
        <v>4406600</v>
      </c>
      <c r="BH179">
        <v>3978</v>
      </c>
      <c r="BI179" s="73">
        <v>4306644</v>
      </c>
      <c r="BJ179">
        <v>10</v>
      </c>
      <c r="BK179">
        <v>3942</v>
      </c>
      <c r="BL179" t="s">
        <v>156</v>
      </c>
      <c r="BM179">
        <v>3942</v>
      </c>
      <c r="BN179">
        <v>620.1</v>
      </c>
      <c r="BO179">
        <v>68.489999999999995</v>
      </c>
      <c r="BP179">
        <v>15.01</v>
      </c>
      <c r="BQ179">
        <v>703.6</v>
      </c>
      <c r="BR179">
        <v>15</v>
      </c>
      <c r="BT179">
        <v>3942</v>
      </c>
      <c r="BU179" t="s">
        <v>156</v>
      </c>
      <c r="BV179">
        <v>3942</v>
      </c>
      <c r="BW179" s="73">
        <v>7988</v>
      </c>
      <c r="BX179" s="73">
        <v>4948566</v>
      </c>
      <c r="BZ179" t="s">
        <v>341</v>
      </c>
    </row>
    <row r="180" spans="1:78" x14ac:dyDescent="0.2">
      <c r="A180" s="29">
        <v>173</v>
      </c>
      <c r="B180">
        <v>3978</v>
      </c>
      <c r="C180" t="s">
        <v>90</v>
      </c>
      <c r="D180">
        <v>3978</v>
      </c>
      <c r="E180" s="73">
        <v>7988</v>
      </c>
      <c r="F180">
        <f t="shared" si="50"/>
        <v>527</v>
      </c>
      <c r="G180" s="73">
        <f t="shared" si="51"/>
        <v>8012</v>
      </c>
      <c r="H180">
        <f t="shared" si="70"/>
        <v>88.81</v>
      </c>
      <c r="I180">
        <f t="shared" si="70"/>
        <v>28.713999999999999</v>
      </c>
      <c r="J180">
        <f t="shared" si="70"/>
        <v>644.524</v>
      </c>
      <c r="K180" s="73">
        <f t="shared" si="53"/>
        <v>4406600</v>
      </c>
      <c r="L180">
        <f t="shared" si="54"/>
        <v>10</v>
      </c>
      <c r="M180" s="13">
        <f t="shared" si="55"/>
        <v>8152</v>
      </c>
      <c r="N180" s="13">
        <f t="shared" si="56"/>
        <v>0</v>
      </c>
      <c r="O180" s="16">
        <f t="shared" si="57"/>
        <v>8152</v>
      </c>
      <c r="P180" s="13"/>
      <c r="Q180" s="13">
        <f t="shared" si="58"/>
        <v>4296104</v>
      </c>
      <c r="R180" s="13">
        <f t="shared" si="59"/>
        <v>4450666</v>
      </c>
      <c r="S180" s="13">
        <f t="shared" si="60"/>
        <v>154562</v>
      </c>
      <c r="T180" s="13">
        <f t="shared" si="61"/>
        <v>4296104</v>
      </c>
      <c r="U180" s="13">
        <f t="shared" si="62"/>
        <v>154562</v>
      </c>
      <c r="V180" s="11"/>
      <c r="W180" s="11"/>
      <c r="X180" s="11">
        <f t="shared" si="63"/>
        <v>0</v>
      </c>
      <c r="Y180" s="11">
        <f t="shared" si="64"/>
        <v>0</v>
      </c>
      <c r="Z180" s="11">
        <f t="shared" si="65"/>
        <v>0</v>
      </c>
      <c r="AA180" s="112">
        <f t="shared" si="66"/>
        <v>50</v>
      </c>
      <c r="AB180" s="11">
        <f t="shared" si="67"/>
        <v>0</v>
      </c>
      <c r="AC180" s="11">
        <f t="shared" si="68"/>
        <v>3223</v>
      </c>
      <c r="AD180" s="11">
        <f t="shared" si="47"/>
        <v>154562</v>
      </c>
      <c r="AF180">
        <f t="shared" si="48"/>
        <v>154562</v>
      </c>
      <c r="AH180">
        <f t="shared" si="69"/>
        <v>0</v>
      </c>
      <c r="AK180">
        <f t="shared" si="49"/>
        <v>3978</v>
      </c>
      <c r="AP180">
        <v>3978</v>
      </c>
      <c r="AQ180" t="s">
        <v>90</v>
      </c>
      <c r="AR180">
        <v>3978</v>
      </c>
      <c r="AS180" s="73">
        <v>7988</v>
      </c>
      <c r="AT180">
        <v>527</v>
      </c>
      <c r="AU180" s="73">
        <v>8012</v>
      </c>
      <c r="AV180">
        <v>89</v>
      </c>
      <c r="AW180" s="73">
        <v>17193</v>
      </c>
      <c r="AX180" s="73">
        <v>23032</v>
      </c>
      <c r="AY180" s="73">
        <v>4222324</v>
      </c>
      <c r="BA180">
        <v>4023</v>
      </c>
      <c r="BB180">
        <v>68.73</v>
      </c>
      <c r="BC180">
        <v>18.263000000000002</v>
      </c>
      <c r="BD180">
        <v>728.29300000000001</v>
      </c>
      <c r="BE180">
        <v>15</v>
      </c>
      <c r="BF180">
        <v>4023</v>
      </c>
      <c r="BG180" s="73">
        <v>5287682</v>
      </c>
      <c r="BH180">
        <v>4023</v>
      </c>
      <c r="BI180" s="73">
        <v>5238138</v>
      </c>
      <c r="BJ180">
        <v>15</v>
      </c>
      <c r="BK180">
        <v>3978</v>
      </c>
      <c r="BL180" t="s">
        <v>90</v>
      </c>
      <c r="BM180">
        <v>3978</v>
      </c>
      <c r="BN180">
        <v>527</v>
      </c>
      <c r="BO180">
        <v>88.81</v>
      </c>
      <c r="BP180">
        <v>28.713999999999999</v>
      </c>
      <c r="BQ180">
        <v>644.524</v>
      </c>
      <c r="BR180">
        <v>10</v>
      </c>
      <c r="BT180">
        <v>3978</v>
      </c>
      <c r="BU180" t="s">
        <v>90</v>
      </c>
      <c r="BV180">
        <v>3978</v>
      </c>
      <c r="BW180" s="73">
        <v>8012</v>
      </c>
      <c r="BX180" s="73">
        <v>4406600</v>
      </c>
      <c r="BZ180" t="s">
        <v>342</v>
      </c>
    </row>
    <row r="181" spans="1:78" x14ac:dyDescent="0.2">
      <c r="A181" s="29">
        <v>174</v>
      </c>
      <c r="B181">
        <v>4023</v>
      </c>
      <c r="C181" t="s">
        <v>340</v>
      </c>
      <c r="D181">
        <v>4023</v>
      </c>
      <c r="E181" s="73">
        <v>7988</v>
      </c>
      <c r="F181">
        <f t="shared" si="50"/>
        <v>641.29999999999995</v>
      </c>
      <c r="G181" s="73">
        <f t="shared" si="51"/>
        <v>8008</v>
      </c>
      <c r="H181">
        <f t="shared" si="70"/>
        <v>68.73</v>
      </c>
      <c r="I181">
        <f t="shared" si="70"/>
        <v>18.263000000000002</v>
      </c>
      <c r="J181">
        <f t="shared" si="70"/>
        <v>728.29300000000001</v>
      </c>
      <c r="K181" s="73">
        <f t="shared" si="53"/>
        <v>5287682</v>
      </c>
      <c r="L181">
        <f t="shared" si="54"/>
        <v>15</v>
      </c>
      <c r="M181" s="13">
        <f t="shared" si="55"/>
        <v>8148</v>
      </c>
      <c r="N181" s="13">
        <f t="shared" si="56"/>
        <v>0</v>
      </c>
      <c r="O181" s="16">
        <f t="shared" si="57"/>
        <v>8148</v>
      </c>
      <c r="P181" s="13"/>
      <c r="Q181" s="13">
        <f t="shared" si="58"/>
        <v>5225312</v>
      </c>
      <c r="R181" s="13">
        <f t="shared" si="59"/>
        <v>5340559</v>
      </c>
      <c r="S181" s="13">
        <f t="shared" si="60"/>
        <v>115247</v>
      </c>
      <c r="T181" s="13">
        <f t="shared" si="61"/>
        <v>5225312</v>
      </c>
      <c r="U181" s="13">
        <f t="shared" si="62"/>
        <v>115247</v>
      </c>
      <c r="V181" s="11"/>
      <c r="W181" s="11"/>
      <c r="X181" s="11">
        <f t="shared" si="63"/>
        <v>0</v>
      </c>
      <c r="Y181" s="11">
        <f t="shared" si="64"/>
        <v>0</v>
      </c>
      <c r="Z181" s="11">
        <f t="shared" si="65"/>
        <v>0</v>
      </c>
      <c r="AA181" s="112">
        <f t="shared" si="66"/>
        <v>75</v>
      </c>
      <c r="AB181" s="11">
        <f t="shared" si="67"/>
        <v>0</v>
      </c>
      <c r="AC181" s="11">
        <f t="shared" si="68"/>
        <v>3641</v>
      </c>
      <c r="AD181" s="11">
        <f t="shared" si="47"/>
        <v>115247</v>
      </c>
      <c r="AF181">
        <f t="shared" si="48"/>
        <v>115247</v>
      </c>
      <c r="AH181">
        <f t="shared" si="69"/>
        <v>0</v>
      </c>
      <c r="AK181">
        <f t="shared" si="49"/>
        <v>4023</v>
      </c>
      <c r="AP181">
        <v>4023</v>
      </c>
      <c r="AQ181" t="s">
        <v>340</v>
      </c>
      <c r="AR181">
        <v>4023</v>
      </c>
      <c r="AS181" s="73">
        <v>7988</v>
      </c>
      <c r="AT181">
        <v>641.29999999999995</v>
      </c>
      <c r="AU181" s="73">
        <v>8008</v>
      </c>
      <c r="AV181">
        <v>69</v>
      </c>
      <c r="AW181" s="73">
        <v>22137</v>
      </c>
      <c r="AX181" s="73">
        <v>30131</v>
      </c>
      <c r="AY181" s="73">
        <v>5135530</v>
      </c>
      <c r="BA181">
        <v>4033</v>
      </c>
      <c r="BB181">
        <v>53.22</v>
      </c>
      <c r="BC181">
        <v>26.882999999999999</v>
      </c>
      <c r="BD181">
        <v>615.60299999999995</v>
      </c>
      <c r="BE181">
        <v>14.5</v>
      </c>
      <c r="BF181">
        <v>4033</v>
      </c>
      <c r="BG181" s="73">
        <v>4513217</v>
      </c>
      <c r="BH181">
        <v>4033</v>
      </c>
      <c r="BI181" s="73">
        <v>4399133</v>
      </c>
      <c r="BJ181">
        <v>14.5</v>
      </c>
      <c r="BK181">
        <v>4023</v>
      </c>
      <c r="BL181" t="s">
        <v>340</v>
      </c>
      <c r="BM181">
        <v>4023</v>
      </c>
      <c r="BN181">
        <v>641.29999999999995</v>
      </c>
      <c r="BO181">
        <v>68.73</v>
      </c>
      <c r="BP181">
        <v>18.263000000000002</v>
      </c>
      <c r="BQ181">
        <v>728.29300000000001</v>
      </c>
      <c r="BR181">
        <v>15</v>
      </c>
      <c r="BT181">
        <v>4023</v>
      </c>
      <c r="BU181" t="s">
        <v>340</v>
      </c>
      <c r="BV181">
        <v>4023</v>
      </c>
      <c r="BW181" s="73">
        <v>8008</v>
      </c>
      <c r="BX181" s="73">
        <v>5287682</v>
      </c>
      <c r="BZ181" t="s">
        <v>160</v>
      </c>
    </row>
    <row r="182" spans="1:78" x14ac:dyDescent="0.2">
      <c r="A182" s="29">
        <v>175</v>
      </c>
      <c r="B182">
        <v>4033</v>
      </c>
      <c r="C182" t="s">
        <v>157</v>
      </c>
      <c r="D182">
        <v>4033</v>
      </c>
      <c r="E182" s="73">
        <v>7988</v>
      </c>
      <c r="F182">
        <f t="shared" si="50"/>
        <v>535.5</v>
      </c>
      <c r="G182" s="73">
        <f t="shared" si="51"/>
        <v>8055</v>
      </c>
      <c r="H182">
        <f t="shared" si="70"/>
        <v>53.22</v>
      </c>
      <c r="I182">
        <f t="shared" si="70"/>
        <v>26.882999999999999</v>
      </c>
      <c r="J182">
        <f t="shared" si="70"/>
        <v>615.60299999999995</v>
      </c>
      <c r="K182" s="73">
        <f t="shared" si="53"/>
        <v>4513217</v>
      </c>
      <c r="L182">
        <f t="shared" si="54"/>
        <v>14.5</v>
      </c>
      <c r="M182" s="13">
        <f t="shared" si="55"/>
        <v>8195</v>
      </c>
      <c r="N182" s="13">
        <f t="shared" si="56"/>
        <v>0</v>
      </c>
      <c r="O182" s="16">
        <f t="shared" si="57"/>
        <v>8195</v>
      </c>
      <c r="P182" s="13"/>
      <c r="Q182" s="13">
        <f t="shared" si="58"/>
        <v>4388423</v>
      </c>
      <c r="R182" s="13">
        <f t="shared" si="59"/>
        <v>4558349</v>
      </c>
      <c r="S182" s="13">
        <f t="shared" si="60"/>
        <v>169926</v>
      </c>
      <c r="T182" s="13">
        <f t="shared" si="61"/>
        <v>4388423</v>
      </c>
      <c r="U182" s="13">
        <f t="shared" si="62"/>
        <v>169926</v>
      </c>
      <c r="V182" s="11"/>
      <c r="W182" s="11"/>
      <c r="X182" s="11">
        <f t="shared" si="63"/>
        <v>0</v>
      </c>
      <c r="Y182" s="11">
        <f t="shared" si="64"/>
        <v>0</v>
      </c>
      <c r="Z182" s="11">
        <f t="shared" si="65"/>
        <v>0</v>
      </c>
      <c r="AA182" s="112">
        <f t="shared" si="66"/>
        <v>73</v>
      </c>
      <c r="AB182" s="11">
        <f t="shared" si="67"/>
        <v>0</v>
      </c>
      <c r="AC182" s="11">
        <f t="shared" si="68"/>
        <v>3078</v>
      </c>
      <c r="AD182" s="11">
        <f t="shared" si="47"/>
        <v>169926</v>
      </c>
      <c r="AF182">
        <f t="shared" si="48"/>
        <v>169926</v>
      </c>
      <c r="AH182">
        <f t="shared" si="69"/>
        <v>0</v>
      </c>
      <c r="AK182">
        <f t="shared" si="49"/>
        <v>4033</v>
      </c>
      <c r="AP182">
        <v>4033</v>
      </c>
      <c r="AQ182" t="s">
        <v>157</v>
      </c>
      <c r="AR182">
        <v>4033</v>
      </c>
      <c r="AS182" s="73">
        <v>7988</v>
      </c>
      <c r="AT182">
        <v>535.5</v>
      </c>
      <c r="AU182" s="73">
        <v>8055</v>
      </c>
      <c r="AV182">
        <v>53</v>
      </c>
      <c r="AW182" s="73">
        <v>32129</v>
      </c>
      <c r="AX182" s="73">
        <v>42843</v>
      </c>
      <c r="AY182" s="73">
        <v>4313453</v>
      </c>
      <c r="BA182">
        <v>4041</v>
      </c>
      <c r="BB182">
        <v>229.52</v>
      </c>
      <c r="BC182">
        <v>45.857999999999997</v>
      </c>
      <c r="BD182" s="110">
        <v>1409.9780000000001</v>
      </c>
      <c r="BE182">
        <v>35</v>
      </c>
      <c r="BF182">
        <v>4041</v>
      </c>
      <c r="BG182" s="73">
        <v>9595984</v>
      </c>
      <c r="BH182">
        <v>4041</v>
      </c>
      <c r="BI182" s="73">
        <v>9244721</v>
      </c>
      <c r="BJ182">
        <v>35</v>
      </c>
      <c r="BK182">
        <v>4033</v>
      </c>
      <c r="BL182" t="s">
        <v>157</v>
      </c>
      <c r="BM182">
        <v>4033</v>
      </c>
      <c r="BN182">
        <v>535.5</v>
      </c>
      <c r="BO182">
        <v>53.22</v>
      </c>
      <c r="BP182">
        <v>26.882999999999999</v>
      </c>
      <c r="BQ182">
        <v>615.60299999999995</v>
      </c>
      <c r="BR182">
        <v>14.5</v>
      </c>
      <c r="BT182">
        <v>4033</v>
      </c>
      <c r="BU182" t="s">
        <v>157</v>
      </c>
      <c r="BV182">
        <v>4033</v>
      </c>
      <c r="BW182" s="73">
        <v>8055</v>
      </c>
      <c r="BX182" s="73">
        <v>4513217</v>
      </c>
      <c r="BZ182" t="s">
        <v>161</v>
      </c>
    </row>
    <row r="183" spans="1:78" x14ac:dyDescent="0.2">
      <c r="A183" s="29">
        <v>176</v>
      </c>
      <c r="B183">
        <v>4041</v>
      </c>
      <c r="C183" t="s">
        <v>158</v>
      </c>
      <c r="D183">
        <v>4041</v>
      </c>
      <c r="E183" s="73">
        <v>7988</v>
      </c>
      <c r="F183">
        <f t="shared" si="50"/>
        <v>1134.5999999999999</v>
      </c>
      <c r="G183" s="73">
        <f t="shared" si="51"/>
        <v>7988</v>
      </c>
      <c r="H183">
        <f t="shared" si="70"/>
        <v>229.52</v>
      </c>
      <c r="I183">
        <f t="shared" si="70"/>
        <v>45.857999999999997</v>
      </c>
      <c r="J183">
        <f t="shared" si="70"/>
        <v>1409.9780000000001</v>
      </c>
      <c r="K183" s="73">
        <f t="shared" si="53"/>
        <v>9595984</v>
      </c>
      <c r="L183">
        <f t="shared" si="54"/>
        <v>35</v>
      </c>
      <c r="M183" s="13">
        <f t="shared" si="55"/>
        <v>8128</v>
      </c>
      <c r="N183" s="13">
        <f t="shared" si="56"/>
        <v>5</v>
      </c>
      <c r="O183" s="16">
        <f t="shared" si="57"/>
        <v>8133</v>
      </c>
      <c r="P183" s="13"/>
      <c r="Q183" s="13">
        <f t="shared" si="58"/>
        <v>9222029</v>
      </c>
      <c r="R183" s="13">
        <f t="shared" si="59"/>
        <v>9691944</v>
      </c>
      <c r="S183" s="13">
        <f t="shared" si="60"/>
        <v>469915</v>
      </c>
      <c r="T183" s="13">
        <f t="shared" si="61"/>
        <v>9227702</v>
      </c>
      <c r="U183" s="13">
        <f t="shared" si="62"/>
        <v>464242</v>
      </c>
      <c r="V183" s="11"/>
      <c r="W183" s="11"/>
      <c r="X183" s="11">
        <f t="shared" si="63"/>
        <v>5673</v>
      </c>
      <c r="Y183" s="11">
        <f t="shared" si="64"/>
        <v>229</v>
      </c>
      <c r="Z183" s="11">
        <f t="shared" si="65"/>
        <v>1148</v>
      </c>
      <c r="AA183" s="112">
        <f t="shared" si="66"/>
        <v>175</v>
      </c>
      <c r="AB183" s="11">
        <f t="shared" si="67"/>
        <v>7050</v>
      </c>
      <c r="AC183" s="11">
        <f t="shared" si="68"/>
        <v>0</v>
      </c>
      <c r="AD183" s="11">
        <f t="shared" si="47"/>
        <v>464242</v>
      </c>
      <c r="AF183">
        <f t="shared" si="48"/>
        <v>469915</v>
      </c>
      <c r="AH183">
        <f t="shared" si="69"/>
        <v>5673</v>
      </c>
      <c r="AK183">
        <f t="shared" si="49"/>
        <v>4041</v>
      </c>
      <c r="AP183">
        <v>4041</v>
      </c>
      <c r="AQ183" t="s">
        <v>158</v>
      </c>
      <c r="AR183">
        <v>4041</v>
      </c>
      <c r="AS183" s="73">
        <v>7988</v>
      </c>
      <c r="AT183" s="110">
        <v>1134.5999999999999</v>
      </c>
      <c r="AU183" s="73">
        <v>7988</v>
      </c>
      <c r="AV183">
        <v>230</v>
      </c>
      <c r="AW183" s="73">
        <v>74822</v>
      </c>
      <c r="AX183" s="73">
        <v>116884</v>
      </c>
      <c r="AY183" s="73">
        <v>9063185</v>
      </c>
      <c r="BA183">
        <v>4043</v>
      </c>
      <c r="BB183">
        <v>80.209999999999994</v>
      </c>
      <c r="BC183">
        <v>31.875</v>
      </c>
      <c r="BD183">
        <v>785.08500000000004</v>
      </c>
      <c r="BE183">
        <v>26.5</v>
      </c>
      <c r="BF183">
        <v>4043</v>
      </c>
      <c r="BG183" s="73">
        <v>5367137</v>
      </c>
      <c r="BH183">
        <v>4043</v>
      </c>
      <c r="BI183" s="73">
        <v>5483604</v>
      </c>
      <c r="BJ183">
        <v>26.5</v>
      </c>
      <c r="BK183">
        <v>4041</v>
      </c>
      <c r="BL183" t="s">
        <v>158</v>
      </c>
      <c r="BM183">
        <v>4041</v>
      </c>
      <c r="BN183" s="110">
        <v>1134.5999999999999</v>
      </c>
      <c r="BO183">
        <v>229.52</v>
      </c>
      <c r="BP183">
        <v>45.857999999999997</v>
      </c>
      <c r="BQ183" s="110">
        <v>1409.9780000000001</v>
      </c>
      <c r="BR183">
        <v>35</v>
      </c>
      <c r="BT183">
        <v>4041</v>
      </c>
      <c r="BU183" t="s">
        <v>158</v>
      </c>
      <c r="BV183">
        <v>4041</v>
      </c>
      <c r="BW183" s="73">
        <v>7988</v>
      </c>
      <c r="BX183" s="73">
        <v>9595984</v>
      </c>
      <c r="BZ183" t="s">
        <v>162</v>
      </c>
    </row>
    <row r="184" spans="1:78" x14ac:dyDescent="0.2">
      <c r="A184" s="29">
        <v>177</v>
      </c>
      <c r="B184">
        <v>4043</v>
      </c>
      <c r="C184" t="s">
        <v>159</v>
      </c>
      <c r="D184">
        <v>4043</v>
      </c>
      <c r="E184" s="73">
        <v>7988</v>
      </c>
      <c r="F184">
        <f t="shared" si="50"/>
        <v>673</v>
      </c>
      <c r="G184" s="73">
        <f t="shared" si="51"/>
        <v>7988</v>
      </c>
      <c r="H184">
        <f t="shared" si="70"/>
        <v>80.209999999999994</v>
      </c>
      <c r="I184">
        <f t="shared" si="70"/>
        <v>31.875</v>
      </c>
      <c r="J184">
        <f t="shared" si="70"/>
        <v>785.08500000000004</v>
      </c>
      <c r="K184" s="73">
        <f t="shared" si="53"/>
        <v>5367137</v>
      </c>
      <c r="L184">
        <f t="shared" si="54"/>
        <v>26.5</v>
      </c>
      <c r="M184" s="13">
        <f t="shared" si="55"/>
        <v>8128</v>
      </c>
      <c r="N184" s="13">
        <f t="shared" si="56"/>
        <v>5</v>
      </c>
      <c r="O184" s="16">
        <f t="shared" si="57"/>
        <v>8133</v>
      </c>
      <c r="P184" s="13"/>
      <c r="Q184" s="13">
        <f t="shared" si="58"/>
        <v>5470144</v>
      </c>
      <c r="R184" s="13">
        <f t="shared" si="59"/>
        <v>5420808</v>
      </c>
      <c r="S184" s="13">
        <f t="shared" si="60"/>
        <v>0</v>
      </c>
      <c r="T184" s="13">
        <f t="shared" si="61"/>
        <v>5473509</v>
      </c>
      <c r="U184" s="13">
        <f t="shared" si="62"/>
        <v>0</v>
      </c>
      <c r="V184" s="11"/>
      <c r="W184" s="11"/>
      <c r="X184" s="11">
        <f t="shared" si="63"/>
        <v>3365</v>
      </c>
      <c r="Y184" s="11">
        <f t="shared" si="64"/>
        <v>159</v>
      </c>
      <c r="Z184" s="11">
        <f t="shared" si="65"/>
        <v>401</v>
      </c>
      <c r="AA184" s="112">
        <f t="shared" si="66"/>
        <v>133</v>
      </c>
      <c r="AB184" s="11">
        <f t="shared" si="67"/>
        <v>3925</v>
      </c>
      <c r="AC184" s="11">
        <f t="shared" si="68"/>
        <v>0</v>
      </c>
      <c r="AD184" s="11">
        <f t="shared" si="47"/>
        <v>0</v>
      </c>
      <c r="AF184">
        <f t="shared" si="48"/>
        <v>0</v>
      </c>
      <c r="AH184">
        <f t="shared" si="69"/>
        <v>0</v>
      </c>
      <c r="AK184">
        <f t="shared" si="49"/>
        <v>4043</v>
      </c>
      <c r="AP184">
        <v>4043</v>
      </c>
      <c r="AQ184" t="s">
        <v>159</v>
      </c>
      <c r="AR184">
        <v>4043</v>
      </c>
      <c r="AS184" s="73">
        <v>7988</v>
      </c>
      <c r="AT184">
        <v>673</v>
      </c>
      <c r="AU184" s="73">
        <v>7988</v>
      </c>
      <c r="AV184">
        <v>80</v>
      </c>
      <c r="AW184" s="73">
        <v>36043</v>
      </c>
      <c r="AX184" s="73">
        <v>47619</v>
      </c>
      <c r="AY184" s="73">
        <v>5375924</v>
      </c>
      <c r="BA184">
        <v>4068</v>
      </c>
      <c r="BB184">
        <v>63.88</v>
      </c>
      <c r="BC184">
        <v>33.96</v>
      </c>
      <c r="BD184">
        <v>552.14</v>
      </c>
      <c r="BE184">
        <v>12.5</v>
      </c>
      <c r="BF184">
        <v>4068</v>
      </c>
      <c r="BG184" s="73">
        <v>3553062</v>
      </c>
      <c r="BH184">
        <v>4068</v>
      </c>
      <c r="BI184" s="73">
        <v>3701636</v>
      </c>
      <c r="BJ184">
        <v>12.5</v>
      </c>
      <c r="BK184">
        <v>4043</v>
      </c>
      <c r="BL184" t="s">
        <v>159</v>
      </c>
      <c r="BM184">
        <v>4043</v>
      </c>
      <c r="BN184">
        <v>673</v>
      </c>
      <c r="BO184">
        <v>80.209999999999994</v>
      </c>
      <c r="BP184">
        <v>31.875</v>
      </c>
      <c r="BQ184">
        <v>785.08500000000004</v>
      </c>
      <c r="BR184">
        <v>26.5</v>
      </c>
      <c r="BT184">
        <v>4043</v>
      </c>
      <c r="BU184" t="s">
        <v>159</v>
      </c>
      <c r="BV184">
        <v>4043</v>
      </c>
      <c r="BW184" s="73">
        <v>7988</v>
      </c>
      <c r="BX184" s="73">
        <v>5367137</v>
      </c>
      <c r="BZ184" t="s">
        <v>163</v>
      </c>
    </row>
    <row r="185" spans="1:78" x14ac:dyDescent="0.2">
      <c r="A185" s="29">
        <v>178</v>
      </c>
      <c r="B185">
        <v>4068</v>
      </c>
      <c r="C185" t="s">
        <v>341</v>
      </c>
      <c r="D185">
        <v>4068</v>
      </c>
      <c r="E185" s="73">
        <v>7988</v>
      </c>
      <c r="F185">
        <f t="shared" si="50"/>
        <v>454.3</v>
      </c>
      <c r="G185" s="73">
        <f t="shared" si="51"/>
        <v>7988</v>
      </c>
      <c r="H185">
        <f t="shared" si="70"/>
        <v>63.88</v>
      </c>
      <c r="I185">
        <f t="shared" si="70"/>
        <v>33.96</v>
      </c>
      <c r="J185">
        <f t="shared" si="70"/>
        <v>552.14</v>
      </c>
      <c r="K185" s="73">
        <f t="shared" si="53"/>
        <v>3553062</v>
      </c>
      <c r="L185">
        <f t="shared" si="54"/>
        <v>12.5</v>
      </c>
      <c r="M185" s="13">
        <f t="shared" si="55"/>
        <v>8128</v>
      </c>
      <c r="N185" s="13">
        <f t="shared" si="56"/>
        <v>5</v>
      </c>
      <c r="O185" s="16">
        <f t="shared" si="57"/>
        <v>8133</v>
      </c>
      <c r="P185" s="13"/>
      <c r="Q185" s="13">
        <f t="shared" si="58"/>
        <v>3692550</v>
      </c>
      <c r="R185" s="13">
        <f t="shared" si="59"/>
        <v>3588593</v>
      </c>
      <c r="S185" s="13">
        <f t="shared" si="60"/>
        <v>0</v>
      </c>
      <c r="T185" s="13">
        <f t="shared" si="61"/>
        <v>3694822</v>
      </c>
      <c r="U185" s="13">
        <f t="shared" si="62"/>
        <v>0</v>
      </c>
      <c r="V185" s="11"/>
      <c r="W185" s="11"/>
      <c r="X185" s="11">
        <f t="shared" si="63"/>
        <v>2272</v>
      </c>
      <c r="Y185" s="11">
        <f t="shared" si="64"/>
        <v>170</v>
      </c>
      <c r="Z185" s="11">
        <f t="shared" si="65"/>
        <v>319</v>
      </c>
      <c r="AA185" s="112">
        <f t="shared" si="66"/>
        <v>63</v>
      </c>
      <c r="AB185" s="11">
        <f t="shared" si="67"/>
        <v>2761</v>
      </c>
      <c r="AC185" s="11">
        <f t="shared" si="68"/>
        <v>0</v>
      </c>
      <c r="AD185" s="11">
        <f t="shared" si="47"/>
        <v>0</v>
      </c>
      <c r="AF185">
        <f t="shared" si="48"/>
        <v>0</v>
      </c>
      <c r="AH185">
        <f t="shared" si="69"/>
        <v>0</v>
      </c>
      <c r="AK185">
        <f t="shared" si="49"/>
        <v>4068</v>
      </c>
      <c r="AP185">
        <v>4068</v>
      </c>
      <c r="AQ185" t="s">
        <v>341</v>
      </c>
      <c r="AR185">
        <v>4068</v>
      </c>
      <c r="AS185" s="73">
        <v>7988</v>
      </c>
      <c r="AT185">
        <v>454.3</v>
      </c>
      <c r="AU185" s="73">
        <v>7988</v>
      </c>
      <c r="AV185">
        <v>64</v>
      </c>
      <c r="AW185" s="73">
        <v>36226</v>
      </c>
      <c r="AX185" s="73">
        <v>45808</v>
      </c>
      <c r="AY185" s="73">
        <v>3628948</v>
      </c>
      <c r="BA185">
        <v>4086</v>
      </c>
      <c r="BB185">
        <v>300.97000000000003</v>
      </c>
      <c r="BC185">
        <v>45.551000000000002</v>
      </c>
      <c r="BD185" s="110">
        <v>2051.1210000000001</v>
      </c>
      <c r="BE185">
        <v>45</v>
      </c>
      <c r="BF185">
        <v>4086</v>
      </c>
      <c r="BG185" s="73">
        <v>13740545</v>
      </c>
      <c r="BH185">
        <v>4086</v>
      </c>
      <c r="BI185" s="73">
        <v>13994766</v>
      </c>
      <c r="BJ185">
        <v>45</v>
      </c>
      <c r="BK185">
        <v>4068</v>
      </c>
      <c r="BL185" t="s">
        <v>341</v>
      </c>
      <c r="BM185">
        <v>4068</v>
      </c>
      <c r="BN185">
        <v>454.3</v>
      </c>
      <c r="BO185">
        <v>63.88</v>
      </c>
      <c r="BP185">
        <v>33.96</v>
      </c>
      <c r="BQ185">
        <v>552.14</v>
      </c>
      <c r="BR185">
        <v>12.5</v>
      </c>
      <c r="BT185">
        <v>4068</v>
      </c>
      <c r="BU185" t="s">
        <v>341</v>
      </c>
      <c r="BV185">
        <v>4068</v>
      </c>
      <c r="BW185" s="73">
        <v>7988</v>
      </c>
      <c r="BX185" s="73">
        <v>3553062</v>
      </c>
      <c r="BZ185" t="s">
        <v>164</v>
      </c>
    </row>
    <row r="186" spans="1:78" x14ac:dyDescent="0.2">
      <c r="A186" s="29">
        <v>179</v>
      </c>
      <c r="B186">
        <v>4086</v>
      </c>
      <c r="C186" t="s">
        <v>342</v>
      </c>
      <c r="D186">
        <v>4086</v>
      </c>
      <c r="E186" s="73">
        <v>7988</v>
      </c>
      <c r="F186">
        <f t="shared" si="50"/>
        <v>1704.6</v>
      </c>
      <c r="G186" s="73">
        <f t="shared" si="51"/>
        <v>8050</v>
      </c>
      <c r="H186">
        <f t="shared" si="70"/>
        <v>300.97000000000003</v>
      </c>
      <c r="I186">
        <f t="shared" si="70"/>
        <v>45.551000000000002</v>
      </c>
      <c r="J186">
        <f t="shared" si="70"/>
        <v>2051.1210000000001</v>
      </c>
      <c r="K186" s="73">
        <f t="shared" si="53"/>
        <v>13740545</v>
      </c>
      <c r="L186">
        <f t="shared" si="54"/>
        <v>45</v>
      </c>
      <c r="M186" s="13">
        <f t="shared" si="55"/>
        <v>8190</v>
      </c>
      <c r="N186" s="13">
        <f t="shared" si="56"/>
        <v>0</v>
      </c>
      <c r="O186" s="16">
        <f t="shared" si="57"/>
        <v>8190</v>
      </c>
      <c r="P186" s="13"/>
      <c r="Q186" s="13">
        <f t="shared" si="58"/>
        <v>13960674</v>
      </c>
      <c r="R186" s="13">
        <f t="shared" si="59"/>
        <v>13877950</v>
      </c>
      <c r="S186" s="13">
        <f t="shared" si="60"/>
        <v>0</v>
      </c>
      <c r="T186" s="13">
        <f t="shared" si="61"/>
        <v>13960674</v>
      </c>
      <c r="U186" s="13">
        <f t="shared" si="62"/>
        <v>0</v>
      </c>
      <c r="V186" s="11"/>
      <c r="W186" s="11"/>
      <c r="X186" s="11">
        <f t="shared" si="63"/>
        <v>0</v>
      </c>
      <c r="Y186" s="11">
        <f t="shared" si="64"/>
        <v>0</v>
      </c>
      <c r="Z186" s="11">
        <f t="shared" si="65"/>
        <v>0</v>
      </c>
      <c r="AA186" s="112">
        <f t="shared" si="66"/>
        <v>225</v>
      </c>
      <c r="AB186" s="11">
        <f t="shared" si="67"/>
        <v>0</v>
      </c>
      <c r="AC186" s="11">
        <f t="shared" si="68"/>
        <v>10256</v>
      </c>
      <c r="AD186" s="11">
        <f t="shared" si="47"/>
        <v>0</v>
      </c>
      <c r="AF186">
        <f t="shared" si="48"/>
        <v>0</v>
      </c>
      <c r="AH186">
        <f t="shared" si="69"/>
        <v>0</v>
      </c>
      <c r="AK186">
        <f t="shared" si="49"/>
        <v>4086</v>
      </c>
      <c r="AP186">
        <v>4086</v>
      </c>
      <c r="AQ186" t="s">
        <v>342</v>
      </c>
      <c r="AR186">
        <v>4086</v>
      </c>
      <c r="AS186" s="73">
        <v>7988</v>
      </c>
      <c r="AT186" s="110">
        <v>1704.6</v>
      </c>
      <c r="AU186" s="73">
        <v>8050</v>
      </c>
      <c r="AV186">
        <v>301</v>
      </c>
      <c r="AW186" s="73">
        <v>68845</v>
      </c>
      <c r="AX186" s="73">
        <v>113966</v>
      </c>
      <c r="AY186" s="73">
        <v>13722030</v>
      </c>
      <c r="BA186">
        <v>4104</v>
      </c>
      <c r="BB186">
        <v>737.01</v>
      </c>
      <c r="BC186">
        <v>321.512</v>
      </c>
      <c r="BD186" s="110">
        <v>6355.7219999999998</v>
      </c>
      <c r="BE186">
        <v>122.5</v>
      </c>
      <c r="BF186">
        <v>4104</v>
      </c>
      <c r="BG186" s="73">
        <v>42983217</v>
      </c>
      <c r="BH186">
        <v>4104</v>
      </c>
      <c r="BI186" s="73">
        <v>43166883</v>
      </c>
      <c r="BJ186">
        <v>122.5</v>
      </c>
      <c r="BK186">
        <v>4086</v>
      </c>
      <c r="BL186" t="s">
        <v>342</v>
      </c>
      <c r="BM186">
        <v>4086</v>
      </c>
      <c r="BN186" s="110">
        <v>1704.6</v>
      </c>
      <c r="BO186">
        <v>300.97000000000003</v>
      </c>
      <c r="BP186">
        <v>45.551000000000002</v>
      </c>
      <c r="BQ186" s="110">
        <v>2051.1210000000001</v>
      </c>
      <c r="BR186">
        <v>45</v>
      </c>
      <c r="BT186">
        <v>4086</v>
      </c>
      <c r="BU186" t="s">
        <v>342</v>
      </c>
      <c r="BV186">
        <v>4086</v>
      </c>
      <c r="BW186" s="73">
        <v>8050</v>
      </c>
      <c r="BX186" s="73">
        <v>13740545</v>
      </c>
      <c r="BZ186" t="s">
        <v>339</v>
      </c>
    </row>
    <row r="187" spans="1:78" x14ac:dyDescent="0.2">
      <c r="A187" s="29">
        <v>180</v>
      </c>
      <c r="B187">
        <v>4104</v>
      </c>
      <c r="C187" t="s">
        <v>160</v>
      </c>
      <c r="D187">
        <v>4104</v>
      </c>
      <c r="E187" s="73">
        <v>7988</v>
      </c>
      <c r="F187">
        <f t="shared" si="50"/>
        <v>5297.2</v>
      </c>
      <c r="G187" s="73">
        <f t="shared" si="51"/>
        <v>7989</v>
      </c>
      <c r="H187">
        <f t="shared" si="70"/>
        <v>737.01</v>
      </c>
      <c r="I187">
        <f t="shared" si="70"/>
        <v>321.512</v>
      </c>
      <c r="J187">
        <f t="shared" si="70"/>
        <v>6355.7219999999998</v>
      </c>
      <c r="K187" s="73">
        <f t="shared" si="53"/>
        <v>42983217</v>
      </c>
      <c r="L187">
        <f t="shared" si="54"/>
        <v>122.5</v>
      </c>
      <c r="M187" s="13">
        <f t="shared" si="55"/>
        <v>8129</v>
      </c>
      <c r="N187" s="13">
        <f t="shared" si="56"/>
        <v>4</v>
      </c>
      <c r="O187" s="16">
        <f t="shared" si="57"/>
        <v>8133</v>
      </c>
      <c r="P187" s="13"/>
      <c r="Q187" s="13">
        <f t="shared" si="58"/>
        <v>43060939</v>
      </c>
      <c r="R187" s="13">
        <f t="shared" si="59"/>
        <v>43413049</v>
      </c>
      <c r="S187" s="13">
        <f t="shared" si="60"/>
        <v>352110</v>
      </c>
      <c r="T187" s="13">
        <f t="shared" si="61"/>
        <v>43082128</v>
      </c>
      <c r="U187" s="13">
        <f t="shared" si="62"/>
        <v>330921</v>
      </c>
      <c r="V187" s="11"/>
      <c r="W187" s="11"/>
      <c r="X187" s="11">
        <f t="shared" si="63"/>
        <v>21189</v>
      </c>
      <c r="Y187" s="11">
        <f t="shared" si="64"/>
        <v>1286</v>
      </c>
      <c r="Z187" s="11">
        <f t="shared" si="65"/>
        <v>2948</v>
      </c>
      <c r="AA187" s="112">
        <f t="shared" si="66"/>
        <v>613</v>
      </c>
      <c r="AB187" s="11">
        <f t="shared" si="67"/>
        <v>25423</v>
      </c>
      <c r="AC187" s="11">
        <f t="shared" si="68"/>
        <v>6356</v>
      </c>
      <c r="AD187" s="11">
        <f t="shared" si="47"/>
        <v>330921</v>
      </c>
      <c r="AF187">
        <f t="shared" si="48"/>
        <v>352110</v>
      </c>
      <c r="AH187">
        <f t="shared" si="69"/>
        <v>21189</v>
      </c>
      <c r="AK187">
        <f t="shared" si="49"/>
        <v>4104</v>
      </c>
      <c r="AP187">
        <v>4104</v>
      </c>
      <c r="AQ187" t="s">
        <v>160</v>
      </c>
      <c r="AR187">
        <v>4104</v>
      </c>
      <c r="AS187" s="73">
        <v>7988</v>
      </c>
      <c r="AT187" s="110">
        <v>5297.2</v>
      </c>
      <c r="AU187" s="73">
        <v>7989</v>
      </c>
      <c r="AV187">
        <v>737</v>
      </c>
      <c r="AW187" s="73">
        <v>156519</v>
      </c>
      <c r="AX187" s="73">
        <v>271427</v>
      </c>
      <c r="AY187" s="73">
        <v>42319331</v>
      </c>
      <c r="BA187">
        <v>4122</v>
      </c>
      <c r="BB187">
        <v>59</v>
      </c>
      <c r="BC187">
        <v>24.581</v>
      </c>
      <c r="BD187">
        <v>550.38099999999997</v>
      </c>
      <c r="BE187">
        <v>18</v>
      </c>
      <c r="BF187">
        <v>4122</v>
      </c>
      <c r="BG187" s="73">
        <v>3786312</v>
      </c>
      <c r="BH187">
        <v>4122</v>
      </c>
      <c r="BI187" s="73">
        <v>3803486</v>
      </c>
      <c r="BJ187">
        <v>18</v>
      </c>
      <c r="BK187">
        <v>4104</v>
      </c>
      <c r="BL187" t="s">
        <v>160</v>
      </c>
      <c r="BM187">
        <v>4104</v>
      </c>
      <c r="BN187" s="110">
        <v>5297.2</v>
      </c>
      <c r="BO187">
        <v>737.01</v>
      </c>
      <c r="BP187">
        <v>321.512</v>
      </c>
      <c r="BQ187" s="110">
        <v>6355.7219999999998</v>
      </c>
      <c r="BR187">
        <v>122.5</v>
      </c>
      <c r="BT187">
        <v>4104</v>
      </c>
      <c r="BU187" t="s">
        <v>160</v>
      </c>
      <c r="BV187">
        <v>4104</v>
      </c>
      <c r="BW187" s="73">
        <v>7989</v>
      </c>
      <c r="BX187" s="73">
        <v>42983217</v>
      </c>
      <c r="BZ187" t="s">
        <v>166</v>
      </c>
    </row>
    <row r="188" spans="1:78" x14ac:dyDescent="0.2">
      <c r="A188" s="29">
        <v>181</v>
      </c>
      <c r="B188">
        <v>4122</v>
      </c>
      <c r="C188" t="s">
        <v>161</v>
      </c>
      <c r="D188">
        <v>4122</v>
      </c>
      <c r="E188" s="73">
        <v>7988</v>
      </c>
      <c r="F188">
        <f t="shared" si="50"/>
        <v>466.8</v>
      </c>
      <c r="G188" s="73">
        <f t="shared" si="51"/>
        <v>7988</v>
      </c>
      <c r="H188">
        <f t="shared" si="70"/>
        <v>59</v>
      </c>
      <c r="I188">
        <f t="shared" si="70"/>
        <v>24.581</v>
      </c>
      <c r="J188">
        <f t="shared" si="70"/>
        <v>550.38099999999997</v>
      </c>
      <c r="K188" s="73">
        <f t="shared" si="53"/>
        <v>3786312</v>
      </c>
      <c r="L188">
        <f t="shared" si="54"/>
        <v>18</v>
      </c>
      <c r="M188" s="13">
        <f t="shared" si="55"/>
        <v>8128</v>
      </c>
      <c r="N188" s="13">
        <f t="shared" si="56"/>
        <v>5</v>
      </c>
      <c r="O188" s="16">
        <f t="shared" si="57"/>
        <v>8133</v>
      </c>
      <c r="P188" s="13"/>
      <c r="Q188" s="13">
        <f t="shared" si="58"/>
        <v>3794150</v>
      </c>
      <c r="R188" s="13">
        <f t="shared" si="59"/>
        <v>3824175</v>
      </c>
      <c r="S188" s="13">
        <f t="shared" si="60"/>
        <v>30025</v>
      </c>
      <c r="T188" s="13">
        <f t="shared" si="61"/>
        <v>3796484</v>
      </c>
      <c r="U188" s="13">
        <f t="shared" si="62"/>
        <v>27691</v>
      </c>
      <c r="V188" s="11"/>
      <c r="W188" s="11"/>
      <c r="X188" s="11">
        <f t="shared" si="63"/>
        <v>2334</v>
      </c>
      <c r="Y188" s="11">
        <f t="shared" si="64"/>
        <v>123</v>
      </c>
      <c r="Z188" s="11">
        <f t="shared" si="65"/>
        <v>295</v>
      </c>
      <c r="AA188" s="112">
        <f t="shared" si="66"/>
        <v>90</v>
      </c>
      <c r="AB188" s="11">
        <f t="shared" si="67"/>
        <v>2752</v>
      </c>
      <c r="AC188" s="11">
        <f t="shared" si="68"/>
        <v>0</v>
      </c>
      <c r="AD188" s="11">
        <f t="shared" si="47"/>
        <v>27691</v>
      </c>
      <c r="AF188">
        <f t="shared" si="48"/>
        <v>30025</v>
      </c>
      <c r="AH188">
        <f t="shared" si="69"/>
        <v>2334</v>
      </c>
      <c r="AK188">
        <f t="shared" si="49"/>
        <v>4122</v>
      </c>
      <c r="AP188">
        <v>4122</v>
      </c>
      <c r="AQ188" t="s">
        <v>161</v>
      </c>
      <c r="AR188">
        <v>4122</v>
      </c>
      <c r="AS188" s="73">
        <v>7988</v>
      </c>
      <c r="AT188">
        <v>466.8</v>
      </c>
      <c r="AU188" s="73">
        <v>7988</v>
      </c>
      <c r="AV188">
        <v>59</v>
      </c>
      <c r="AW188" s="73">
        <v>9830</v>
      </c>
      <c r="AX188" s="73">
        <v>15259</v>
      </c>
      <c r="AY188" s="73">
        <v>3728798</v>
      </c>
      <c r="BA188">
        <v>4131</v>
      </c>
      <c r="BB188">
        <v>612.83000000000004</v>
      </c>
      <c r="BC188">
        <v>79.116</v>
      </c>
      <c r="BD188" s="110">
        <v>3978.7460000000001</v>
      </c>
      <c r="BE188">
        <v>89.5</v>
      </c>
      <c r="BF188">
        <v>4131</v>
      </c>
      <c r="BG188" s="73">
        <v>26307204</v>
      </c>
      <c r="BH188">
        <v>4131</v>
      </c>
      <c r="BI188" s="73">
        <v>26886024</v>
      </c>
      <c r="BJ188">
        <v>89.5</v>
      </c>
      <c r="BK188">
        <v>4122</v>
      </c>
      <c r="BL188" t="s">
        <v>161</v>
      </c>
      <c r="BM188">
        <v>4122</v>
      </c>
      <c r="BN188">
        <v>466.8</v>
      </c>
      <c r="BO188">
        <v>59</v>
      </c>
      <c r="BP188">
        <v>24.581</v>
      </c>
      <c r="BQ188">
        <v>550.38099999999997</v>
      </c>
      <c r="BR188">
        <v>18</v>
      </c>
      <c r="BT188">
        <v>4122</v>
      </c>
      <c r="BU188" t="s">
        <v>161</v>
      </c>
      <c r="BV188">
        <v>4122</v>
      </c>
      <c r="BW188" s="73">
        <v>7988</v>
      </c>
      <c r="BX188" s="73">
        <v>3786312</v>
      </c>
      <c r="BZ188" t="s">
        <v>165</v>
      </c>
    </row>
    <row r="189" spans="1:78" x14ac:dyDescent="0.2">
      <c r="A189" s="29">
        <v>182</v>
      </c>
      <c r="B189">
        <v>4131</v>
      </c>
      <c r="C189" t="s">
        <v>162</v>
      </c>
      <c r="D189">
        <v>4131</v>
      </c>
      <c r="E189" s="73">
        <v>7988</v>
      </c>
      <c r="F189">
        <f t="shared" si="50"/>
        <v>3286.8</v>
      </c>
      <c r="G189" s="73">
        <f t="shared" si="51"/>
        <v>8020</v>
      </c>
      <c r="H189">
        <f t="shared" si="70"/>
        <v>612.83000000000004</v>
      </c>
      <c r="I189">
        <f t="shared" si="70"/>
        <v>79.116</v>
      </c>
      <c r="J189">
        <f t="shared" si="70"/>
        <v>3978.7460000000001</v>
      </c>
      <c r="K189" s="73">
        <f t="shared" si="53"/>
        <v>26307204</v>
      </c>
      <c r="L189">
        <f t="shared" si="54"/>
        <v>89.5</v>
      </c>
      <c r="M189" s="13">
        <f t="shared" si="55"/>
        <v>8160</v>
      </c>
      <c r="N189" s="13">
        <f t="shared" si="56"/>
        <v>0</v>
      </c>
      <c r="O189" s="16">
        <f t="shared" si="57"/>
        <v>8160</v>
      </c>
      <c r="P189" s="13"/>
      <c r="Q189" s="13">
        <f t="shared" si="58"/>
        <v>26820288</v>
      </c>
      <c r="R189" s="13">
        <f t="shared" si="59"/>
        <v>26570276</v>
      </c>
      <c r="S189" s="13">
        <f t="shared" si="60"/>
        <v>0</v>
      </c>
      <c r="T189" s="13">
        <f t="shared" si="61"/>
        <v>26820288</v>
      </c>
      <c r="U189" s="13">
        <f t="shared" si="62"/>
        <v>0</v>
      </c>
      <c r="V189" s="11"/>
      <c r="W189" s="11"/>
      <c r="X189" s="11">
        <f t="shared" si="63"/>
        <v>0</v>
      </c>
      <c r="Y189" s="11">
        <f t="shared" si="64"/>
        <v>0</v>
      </c>
      <c r="Z189" s="11">
        <f t="shared" si="65"/>
        <v>0</v>
      </c>
      <c r="AA189" s="112">
        <f t="shared" si="66"/>
        <v>448</v>
      </c>
      <c r="AB189" s="11">
        <f t="shared" si="67"/>
        <v>0</v>
      </c>
      <c r="AC189" s="11">
        <f t="shared" si="68"/>
        <v>19894</v>
      </c>
      <c r="AD189" s="11">
        <f t="shared" si="47"/>
        <v>0</v>
      </c>
      <c r="AF189">
        <f t="shared" si="48"/>
        <v>0</v>
      </c>
      <c r="AH189">
        <f t="shared" si="69"/>
        <v>0</v>
      </c>
      <c r="AK189">
        <f t="shared" si="49"/>
        <v>4131</v>
      </c>
      <c r="AP189">
        <v>4131</v>
      </c>
      <c r="AQ189" t="s">
        <v>162</v>
      </c>
      <c r="AR189">
        <v>4131</v>
      </c>
      <c r="AS189" s="73">
        <v>7988</v>
      </c>
      <c r="AT189" s="110">
        <v>3286.8</v>
      </c>
      <c r="AU189" s="73">
        <v>8020</v>
      </c>
      <c r="AV189">
        <v>613</v>
      </c>
      <c r="AW189" s="73">
        <v>224246</v>
      </c>
      <c r="AX189" s="73">
        <v>363137</v>
      </c>
      <c r="AY189" s="73">
        <v>26360136</v>
      </c>
      <c r="BA189">
        <v>4149</v>
      </c>
      <c r="BB189">
        <v>215.67</v>
      </c>
      <c r="BC189">
        <v>59.246000000000002</v>
      </c>
      <c r="BD189" s="110">
        <v>1766.5160000000001</v>
      </c>
      <c r="BE189">
        <v>22.5</v>
      </c>
      <c r="BF189">
        <v>4149</v>
      </c>
      <c r="BG189" s="73">
        <v>12217646</v>
      </c>
      <c r="BH189">
        <v>4149</v>
      </c>
      <c r="BI189" s="73">
        <v>12153557</v>
      </c>
      <c r="BJ189">
        <v>22.5</v>
      </c>
      <c r="BK189">
        <v>4131</v>
      </c>
      <c r="BL189" t="s">
        <v>162</v>
      </c>
      <c r="BM189">
        <v>4131</v>
      </c>
      <c r="BN189" s="110">
        <v>3286.8</v>
      </c>
      <c r="BO189">
        <v>612.83000000000004</v>
      </c>
      <c r="BP189">
        <v>79.116</v>
      </c>
      <c r="BQ189" s="110">
        <v>3978.7460000000001</v>
      </c>
      <c r="BR189">
        <v>89.5</v>
      </c>
      <c r="BT189">
        <v>4131</v>
      </c>
      <c r="BU189" t="s">
        <v>162</v>
      </c>
      <c r="BV189">
        <v>4131</v>
      </c>
      <c r="BW189" s="73">
        <v>8020</v>
      </c>
      <c r="BX189" s="73">
        <v>26307204</v>
      </c>
      <c r="BZ189" t="s">
        <v>167</v>
      </c>
    </row>
    <row r="190" spans="1:78" x14ac:dyDescent="0.2">
      <c r="A190" s="29">
        <v>183</v>
      </c>
      <c r="B190">
        <v>4149</v>
      </c>
      <c r="C190" t="s">
        <v>343</v>
      </c>
      <c r="D190">
        <v>4149</v>
      </c>
      <c r="E190" s="73">
        <v>7988</v>
      </c>
      <c r="F190">
        <f t="shared" si="50"/>
        <v>1491.6</v>
      </c>
      <c r="G190" s="73">
        <f t="shared" si="51"/>
        <v>7988</v>
      </c>
      <c r="H190">
        <f t="shared" si="70"/>
        <v>215.67</v>
      </c>
      <c r="I190">
        <f t="shared" si="70"/>
        <v>59.246000000000002</v>
      </c>
      <c r="J190">
        <f t="shared" si="70"/>
        <v>1766.5160000000001</v>
      </c>
      <c r="K190" s="73">
        <f t="shared" si="53"/>
        <v>12217646</v>
      </c>
      <c r="L190">
        <f t="shared" si="54"/>
        <v>22.5</v>
      </c>
      <c r="M190" s="13">
        <f t="shared" si="55"/>
        <v>8128</v>
      </c>
      <c r="N190" s="13">
        <f t="shared" si="56"/>
        <v>5</v>
      </c>
      <c r="O190" s="16">
        <f t="shared" si="57"/>
        <v>8133</v>
      </c>
      <c r="P190" s="13"/>
      <c r="Q190" s="13">
        <f t="shared" si="58"/>
        <v>12123725</v>
      </c>
      <c r="R190" s="13">
        <f t="shared" si="59"/>
        <v>12339822</v>
      </c>
      <c r="S190" s="13">
        <f t="shared" si="60"/>
        <v>216097</v>
      </c>
      <c r="T190" s="13">
        <f t="shared" si="61"/>
        <v>12131183</v>
      </c>
      <c r="U190" s="13">
        <f t="shared" si="62"/>
        <v>208639</v>
      </c>
      <c r="V190" s="11"/>
      <c r="W190" s="11"/>
      <c r="X190" s="11">
        <f t="shared" si="63"/>
        <v>7458</v>
      </c>
      <c r="Y190" s="11">
        <f t="shared" si="64"/>
        <v>296</v>
      </c>
      <c r="Z190" s="11">
        <f t="shared" si="65"/>
        <v>1078</v>
      </c>
      <c r="AA190" s="112">
        <f t="shared" si="66"/>
        <v>113</v>
      </c>
      <c r="AB190" s="11">
        <f t="shared" si="67"/>
        <v>8832</v>
      </c>
      <c r="AC190" s="11">
        <f t="shared" si="68"/>
        <v>0</v>
      </c>
      <c r="AD190" s="11">
        <f t="shared" si="47"/>
        <v>208639</v>
      </c>
      <c r="AF190">
        <f t="shared" si="48"/>
        <v>216097</v>
      </c>
      <c r="AH190">
        <f t="shared" si="69"/>
        <v>7458</v>
      </c>
      <c r="AK190">
        <f t="shared" si="49"/>
        <v>4149</v>
      </c>
      <c r="AP190">
        <v>4149</v>
      </c>
      <c r="AQ190" t="s">
        <v>343</v>
      </c>
      <c r="AR190">
        <v>4149</v>
      </c>
      <c r="AS190" s="73">
        <v>7988</v>
      </c>
      <c r="AT190" s="110">
        <v>1491.6</v>
      </c>
      <c r="AU190" s="73">
        <v>7988</v>
      </c>
      <c r="AV190">
        <v>216</v>
      </c>
      <c r="AW190" s="73">
        <v>96746</v>
      </c>
      <c r="AX190" s="73">
        <v>137582</v>
      </c>
      <c r="AY190" s="73">
        <v>11914901</v>
      </c>
      <c r="BA190">
        <v>4203</v>
      </c>
      <c r="BB190">
        <v>88.21</v>
      </c>
      <c r="BC190">
        <v>23.471</v>
      </c>
      <c r="BD190">
        <v>972.78099999999995</v>
      </c>
      <c r="BE190">
        <v>16.5</v>
      </c>
      <c r="BF190">
        <v>4203</v>
      </c>
      <c r="BG190" s="73">
        <v>6954353</v>
      </c>
      <c r="BH190">
        <v>4203</v>
      </c>
      <c r="BI190" s="73">
        <v>7016243</v>
      </c>
      <c r="BJ190">
        <v>16.5</v>
      </c>
      <c r="BK190">
        <v>4149</v>
      </c>
      <c r="BL190" t="s">
        <v>343</v>
      </c>
      <c r="BM190">
        <v>4149</v>
      </c>
      <c r="BN190" s="110">
        <v>1491.6</v>
      </c>
      <c r="BO190">
        <v>215.67</v>
      </c>
      <c r="BP190">
        <v>59.246000000000002</v>
      </c>
      <c r="BQ190" s="110">
        <v>1766.5160000000001</v>
      </c>
      <c r="BR190">
        <v>22.5</v>
      </c>
      <c r="BT190">
        <v>4149</v>
      </c>
      <c r="BU190" t="s">
        <v>343</v>
      </c>
      <c r="BV190">
        <v>4149</v>
      </c>
      <c r="BW190" s="73">
        <v>7988</v>
      </c>
      <c r="BX190" s="73">
        <v>12217646</v>
      </c>
      <c r="BZ190" t="s">
        <v>343</v>
      </c>
    </row>
    <row r="191" spans="1:78" x14ac:dyDescent="0.2">
      <c r="A191" s="29">
        <v>184</v>
      </c>
      <c r="B191">
        <v>4203</v>
      </c>
      <c r="C191" t="s">
        <v>163</v>
      </c>
      <c r="D191">
        <v>4203</v>
      </c>
      <c r="E191" s="73">
        <v>7988</v>
      </c>
      <c r="F191">
        <f t="shared" si="50"/>
        <v>861.1</v>
      </c>
      <c r="G191" s="73">
        <f t="shared" si="51"/>
        <v>7988</v>
      </c>
      <c r="H191">
        <f t="shared" si="70"/>
        <v>88.21</v>
      </c>
      <c r="I191">
        <f t="shared" si="70"/>
        <v>23.471</v>
      </c>
      <c r="J191">
        <f t="shared" si="70"/>
        <v>972.78099999999995</v>
      </c>
      <c r="K191" s="73">
        <f t="shared" si="53"/>
        <v>6954353</v>
      </c>
      <c r="L191">
        <f t="shared" si="54"/>
        <v>16.5</v>
      </c>
      <c r="M191" s="13">
        <f t="shared" si="55"/>
        <v>8128</v>
      </c>
      <c r="N191" s="13">
        <f t="shared" si="56"/>
        <v>5</v>
      </c>
      <c r="O191" s="16">
        <f t="shared" si="57"/>
        <v>8133</v>
      </c>
      <c r="P191" s="13"/>
      <c r="Q191" s="13">
        <f t="shared" si="58"/>
        <v>6999021</v>
      </c>
      <c r="R191" s="13">
        <f t="shared" si="59"/>
        <v>7023897</v>
      </c>
      <c r="S191" s="13">
        <f t="shared" si="60"/>
        <v>24876</v>
      </c>
      <c r="T191" s="13">
        <f t="shared" si="61"/>
        <v>7003326</v>
      </c>
      <c r="U191" s="13">
        <f t="shared" si="62"/>
        <v>20571</v>
      </c>
      <c r="V191" s="11"/>
      <c r="W191" s="11"/>
      <c r="X191" s="11">
        <f t="shared" si="63"/>
        <v>4306</v>
      </c>
      <c r="Y191" s="11">
        <f t="shared" si="64"/>
        <v>117</v>
      </c>
      <c r="Z191" s="11">
        <f t="shared" si="65"/>
        <v>441</v>
      </c>
      <c r="AA191" s="112">
        <f t="shared" si="66"/>
        <v>83</v>
      </c>
      <c r="AB191" s="11">
        <f t="shared" si="67"/>
        <v>4864</v>
      </c>
      <c r="AC191" s="11">
        <f t="shared" si="68"/>
        <v>0</v>
      </c>
      <c r="AD191" s="11">
        <f t="shared" si="47"/>
        <v>20571</v>
      </c>
      <c r="AF191">
        <f t="shared" si="48"/>
        <v>24876</v>
      </c>
      <c r="AH191">
        <f t="shared" si="69"/>
        <v>4305</v>
      </c>
      <c r="AK191">
        <f t="shared" si="49"/>
        <v>4203</v>
      </c>
      <c r="AP191">
        <v>4203</v>
      </c>
      <c r="AQ191" t="s">
        <v>163</v>
      </c>
      <c r="AR191">
        <v>4203</v>
      </c>
      <c r="AS191" s="73">
        <v>7988</v>
      </c>
      <c r="AT191">
        <v>861.1</v>
      </c>
      <c r="AU191" s="73">
        <v>7988</v>
      </c>
      <c r="AV191">
        <v>88</v>
      </c>
      <c r="AW191" s="73">
        <v>33756</v>
      </c>
      <c r="AX191" s="73">
        <v>50696</v>
      </c>
      <c r="AY191" s="73">
        <v>6878467</v>
      </c>
      <c r="BA191">
        <v>4212</v>
      </c>
      <c r="BB191">
        <v>34.03</v>
      </c>
      <c r="BC191">
        <v>24.056000000000001</v>
      </c>
      <c r="BD191">
        <v>349.286</v>
      </c>
      <c r="BE191">
        <v>9.5</v>
      </c>
      <c r="BF191">
        <v>4212</v>
      </c>
      <c r="BG191" s="73">
        <v>2295751</v>
      </c>
      <c r="BH191">
        <v>4212</v>
      </c>
      <c r="BI191" s="73">
        <v>2372698</v>
      </c>
      <c r="BJ191">
        <v>9.5</v>
      </c>
      <c r="BK191">
        <v>4203</v>
      </c>
      <c r="BL191" t="s">
        <v>163</v>
      </c>
      <c r="BM191">
        <v>4203</v>
      </c>
      <c r="BN191">
        <v>861.1</v>
      </c>
      <c r="BO191">
        <v>88.21</v>
      </c>
      <c r="BP191">
        <v>23.471</v>
      </c>
      <c r="BQ191">
        <v>972.78099999999995</v>
      </c>
      <c r="BR191">
        <v>16.5</v>
      </c>
      <c r="BT191">
        <v>4203</v>
      </c>
      <c r="BU191" t="s">
        <v>163</v>
      </c>
      <c r="BV191">
        <v>4203</v>
      </c>
      <c r="BW191" s="73">
        <v>7988</v>
      </c>
      <c r="BX191" s="73">
        <v>6954353</v>
      </c>
      <c r="BZ191" t="s">
        <v>168</v>
      </c>
    </row>
    <row r="192" spans="1:78" x14ac:dyDescent="0.2">
      <c r="A192" s="29">
        <v>185</v>
      </c>
      <c r="B192">
        <v>4212</v>
      </c>
      <c r="C192" t="s">
        <v>164</v>
      </c>
      <c r="D192">
        <v>4212</v>
      </c>
      <c r="E192" s="73">
        <v>7988</v>
      </c>
      <c r="F192">
        <f t="shared" si="50"/>
        <v>291.2</v>
      </c>
      <c r="G192" s="73">
        <f t="shared" si="51"/>
        <v>7988</v>
      </c>
      <c r="H192">
        <f t="shared" si="70"/>
        <v>34.03</v>
      </c>
      <c r="I192">
        <f t="shared" si="70"/>
        <v>24.056000000000001</v>
      </c>
      <c r="J192">
        <f t="shared" si="70"/>
        <v>349.286</v>
      </c>
      <c r="K192" s="73">
        <f t="shared" si="53"/>
        <v>2295751</v>
      </c>
      <c r="L192">
        <f t="shared" si="54"/>
        <v>9.5</v>
      </c>
      <c r="M192" s="13">
        <f t="shared" si="55"/>
        <v>8128</v>
      </c>
      <c r="N192" s="13">
        <f t="shared" si="56"/>
        <v>5</v>
      </c>
      <c r="O192" s="16">
        <f t="shared" si="57"/>
        <v>8133</v>
      </c>
      <c r="P192" s="13"/>
      <c r="Q192" s="13">
        <f t="shared" si="58"/>
        <v>2366874</v>
      </c>
      <c r="R192" s="13">
        <f t="shared" si="59"/>
        <v>2318709</v>
      </c>
      <c r="S192" s="13">
        <f t="shared" si="60"/>
        <v>0</v>
      </c>
      <c r="T192" s="13">
        <f t="shared" si="61"/>
        <v>2368330</v>
      </c>
      <c r="U192" s="13">
        <f t="shared" si="62"/>
        <v>0</v>
      </c>
      <c r="V192" s="11"/>
      <c r="W192" s="11"/>
      <c r="X192" s="11">
        <f t="shared" si="63"/>
        <v>1456</v>
      </c>
      <c r="Y192" s="11">
        <f t="shared" si="64"/>
        <v>120</v>
      </c>
      <c r="Z192" s="11">
        <f t="shared" si="65"/>
        <v>170</v>
      </c>
      <c r="AA192" s="112">
        <f t="shared" si="66"/>
        <v>48</v>
      </c>
      <c r="AB192" s="11">
        <f t="shared" si="67"/>
        <v>1746</v>
      </c>
      <c r="AC192" s="11">
        <f t="shared" si="68"/>
        <v>0</v>
      </c>
      <c r="AD192" s="11">
        <f t="shared" si="47"/>
        <v>0</v>
      </c>
      <c r="AF192">
        <f t="shared" si="48"/>
        <v>0</v>
      </c>
      <c r="AH192">
        <f t="shared" si="69"/>
        <v>0</v>
      </c>
      <c r="AK192">
        <f t="shared" si="49"/>
        <v>4212</v>
      </c>
      <c r="AP192">
        <v>4212</v>
      </c>
      <c r="AQ192" t="s">
        <v>164</v>
      </c>
      <c r="AR192">
        <v>4212</v>
      </c>
      <c r="AS192" s="73">
        <v>7988</v>
      </c>
      <c r="AT192">
        <v>291.2</v>
      </c>
      <c r="AU192" s="73">
        <v>7988</v>
      </c>
      <c r="AV192">
        <v>34</v>
      </c>
      <c r="AW192" s="73">
        <v>4033</v>
      </c>
      <c r="AX192" s="73">
        <v>6796</v>
      </c>
      <c r="AY192" s="73">
        <v>2326106</v>
      </c>
      <c r="BA192">
        <v>4269</v>
      </c>
      <c r="BB192">
        <v>66.790000000000006</v>
      </c>
      <c r="BC192">
        <v>15.353999999999999</v>
      </c>
      <c r="BD192">
        <v>560.64400000000001</v>
      </c>
      <c r="BE192">
        <v>12.5</v>
      </c>
      <c r="BF192">
        <v>4269</v>
      </c>
      <c r="BG192" s="73">
        <v>3967867</v>
      </c>
      <c r="BH192">
        <v>4269</v>
      </c>
      <c r="BI192" s="73">
        <v>3922265</v>
      </c>
      <c r="BJ192">
        <v>12.5</v>
      </c>
      <c r="BK192">
        <v>4212</v>
      </c>
      <c r="BL192" t="s">
        <v>164</v>
      </c>
      <c r="BM192">
        <v>4212</v>
      </c>
      <c r="BN192">
        <v>291.2</v>
      </c>
      <c r="BO192">
        <v>34.03</v>
      </c>
      <c r="BP192">
        <v>24.056000000000001</v>
      </c>
      <c r="BQ192">
        <v>349.286</v>
      </c>
      <c r="BR192">
        <v>9.5</v>
      </c>
      <c r="BT192">
        <v>4212</v>
      </c>
      <c r="BU192" t="s">
        <v>164</v>
      </c>
      <c r="BV192">
        <v>4212</v>
      </c>
      <c r="BW192" s="73">
        <v>7988</v>
      </c>
      <c r="BX192" s="73">
        <v>2295751</v>
      </c>
      <c r="BZ192" t="s">
        <v>169</v>
      </c>
    </row>
    <row r="193" spans="1:78" x14ac:dyDescent="0.2">
      <c r="A193" s="29">
        <v>186</v>
      </c>
      <c r="B193">
        <v>4269</v>
      </c>
      <c r="C193" t="s">
        <v>166</v>
      </c>
      <c r="D193">
        <v>4269</v>
      </c>
      <c r="E193" s="73">
        <v>7988</v>
      </c>
      <c r="F193">
        <f t="shared" si="50"/>
        <v>478.5</v>
      </c>
      <c r="G193" s="73">
        <f t="shared" si="51"/>
        <v>8037</v>
      </c>
      <c r="H193">
        <f t="shared" si="70"/>
        <v>66.790000000000006</v>
      </c>
      <c r="I193">
        <f t="shared" si="70"/>
        <v>15.353999999999999</v>
      </c>
      <c r="J193">
        <f t="shared" si="70"/>
        <v>560.64400000000001</v>
      </c>
      <c r="K193" s="73">
        <f t="shared" si="53"/>
        <v>3967867</v>
      </c>
      <c r="L193">
        <f t="shared" si="54"/>
        <v>12.5</v>
      </c>
      <c r="M193" s="13">
        <f t="shared" si="55"/>
        <v>8177</v>
      </c>
      <c r="N193" s="13">
        <f t="shared" si="56"/>
        <v>0</v>
      </c>
      <c r="O193" s="16">
        <f t="shared" si="57"/>
        <v>8177</v>
      </c>
      <c r="P193" s="13"/>
      <c r="Q193" s="13">
        <f t="shared" si="58"/>
        <v>3912695</v>
      </c>
      <c r="R193" s="13">
        <f t="shared" si="59"/>
        <v>4007546</v>
      </c>
      <c r="S193" s="13">
        <f t="shared" si="60"/>
        <v>94851</v>
      </c>
      <c r="T193" s="13">
        <f t="shared" si="61"/>
        <v>3912695</v>
      </c>
      <c r="U193" s="13">
        <f t="shared" si="62"/>
        <v>94851</v>
      </c>
      <c r="V193" s="11"/>
      <c r="W193" s="11"/>
      <c r="X193" s="11">
        <f t="shared" si="63"/>
        <v>0</v>
      </c>
      <c r="Y193" s="11">
        <f t="shared" si="64"/>
        <v>0</v>
      </c>
      <c r="Z193" s="11">
        <f t="shared" si="65"/>
        <v>0</v>
      </c>
      <c r="AA193" s="112">
        <f t="shared" si="66"/>
        <v>63</v>
      </c>
      <c r="AB193" s="11">
        <f t="shared" si="67"/>
        <v>0</v>
      </c>
      <c r="AC193" s="11">
        <f t="shared" si="68"/>
        <v>2803</v>
      </c>
      <c r="AD193" s="11">
        <f t="shared" si="47"/>
        <v>94851</v>
      </c>
      <c r="AF193">
        <f t="shared" si="48"/>
        <v>94851</v>
      </c>
      <c r="AH193">
        <f t="shared" si="69"/>
        <v>0</v>
      </c>
      <c r="AK193">
        <f t="shared" si="49"/>
        <v>4269</v>
      </c>
      <c r="AP193">
        <v>4269</v>
      </c>
      <c r="AQ193" t="s">
        <v>166</v>
      </c>
      <c r="AR193">
        <v>4269</v>
      </c>
      <c r="AS193" s="73">
        <v>7988</v>
      </c>
      <c r="AT193">
        <v>478.5</v>
      </c>
      <c r="AU193" s="73">
        <v>8037</v>
      </c>
      <c r="AV193">
        <v>67</v>
      </c>
      <c r="AW193" s="73">
        <v>19655</v>
      </c>
      <c r="AX193" s="73">
        <v>27392</v>
      </c>
      <c r="AY193" s="73">
        <v>3845705</v>
      </c>
      <c r="BA193">
        <v>4271</v>
      </c>
      <c r="BB193">
        <v>127.9</v>
      </c>
      <c r="BC193">
        <v>31.86</v>
      </c>
      <c r="BD193" s="110">
        <v>1309.8599999999999</v>
      </c>
      <c r="BE193">
        <v>36</v>
      </c>
      <c r="BF193">
        <v>4271</v>
      </c>
      <c r="BG193" s="73">
        <v>9222945</v>
      </c>
      <c r="BH193">
        <v>4271</v>
      </c>
      <c r="BI193" s="73">
        <v>9371015</v>
      </c>
      <c r="BJ193">
        <v>36</v>
      </c>
      <c r="BK193">
        <v>4269</v>
      </c>
      <c r="BL193" t="s">
        <v>166</v>
      </c>
      <c r="BM193">
        <v>4269</v>
      </c>
      <c r="BN193">
        <v>478.5</v>
      </c>
      <c r="BO193">
        <v>66.790000000000006</v>
      </c>
      <c r="BP193">
        <v>15.353999999999999</v>
      </c>
      <c r="BQ193">
        <v>560.64400000000001</v>
      </c>
      <c r="BR193">
        <v>12.5</v>
      </c>
      <c r="BT193">
        <v>4269</v>
      </c>
      <c r="BU193" t="s">
        <v>166</v>
      </c>
      <c r="BV193">
        <v>4269</v>
      </c>
      <c r="BW193" s="73">
        <v>8037</v>
      </c>
      <c r="BX193" s="73">
        <v>3967867</v>
      </c>
      <c r="BZ193" t="s">
        <v>170</v>
      </c>
    </row>
    <row r="194" spans="1:78" x14ac:dyDescent="0.2">
      <c r="A194" s="29">
        <v>187</v>
      </c>
      <c r="B194">
        <v>4271</v>
      </c>
      <c r="C194" t="s">
        <v>165</v>
      </c>
      <c r="D194">
        <v>4271</v>
      </c>
      <c r="E194" s="73">
        <v>7988</v>
      </c>
      <c r="F194">
        <f t="shared" si="50"/>
        <v>1150.0999999999999</v>
      </c>
      <c r="G194" s="73">
        <f t="shared" si="51"/>
        <v>7988</v>
      </c>
      <c r="H194">
        <f t="shared" si="70"/>
        <v>127.9</v>
      </c>
      <c r="I194">
        <f t="shared" si="70"/>
        <v>31.86</v>
      </c>
      <c r="J194">
        <f t="shared" si="70"/>
        <v>1309.8599999999999</v>
      </c>
      <c r="K194" s="73">
        <f t="shared" si="53"/>
        <v>9222945</v>
      </c>
      <c r="L194">
        <f t="shared" si="54"/>
        <v>36</v>
      </c>
      <c r="M194" s="13">
        <f t="shared" si="55"/>
        <v>8128</v>
      </c>
      <c r="N194" s="13">
        <f t="shared" si="56"/>
        <v>5</v>
      </c>
      <c r="O194" s="16">
        <f t="shared" si="57"/>
        <v>8133</v>
      </c>
      <c r="P194" s="13"/>
      <c r="Q194" s="13">
        <f t="shared" si="58"/>
        <v>9348013</v>
      </c>
      <c r="R194" s="13">
        <f t="shared" si="59"/>
        <v>9315174</v>
      </c>
      <c r="S194" s="13">
        <f t="shared" si="60"/>
        <v>0</v>
      </c>
      <c r="T194" s="13">
        <f t="shared" si="61"/>
        <v>9353763</v>
      </c>
      <c r="U194" s="13">
        <f t="shared" si="62"/>
        <v>0</v>
      </c>
      <c r="V194" s="11"/>
      <c r="W194" s="11"/>
      <c r="X194" s="11">
        <f t="shared" si="63"/>
        <v>5751</v>
      </c>
      <c r="Y194" s="11">
        <f t="shared" si="64"/>
        <v>159</v>
      </c>
      <c r="Z194" s="11">
        <f t="shared" si="65"/>
        <v>640</v>
      </c>
      <c r="AA194" s="112">
        <f t="shared" si="66"/>
        <v>180</v>
      </c>
      <c r="AB194" s="11">
        <f t="shared" si="67"/>
        <v>6550</v>
      </c>
      <c r="AC194" s="11">
        <f t="shared" si="68"/>
        <v>0</v>
      </c>
      <c r="AD194" s="11">
        <f t="shared" si="47"/>
        <v>0</v>
      </c>
      <c r="AF194">
        <f t="shared" si="48"/>
        <v>0</v>
      </c>
      <c r="AH194">
        <f t="shared" si="69"/>
        <v>0</v>
      </c>
      <c r="AK194">
        <f t="shared" si="49"/>
        <v>4271</v>
      </c>
      <c r="AP194">
        <v>4271</v>
      </c>
      <c r="AQ194" t="s">
        <v>165</v>
      </c>
      <c r="AR194">
        <v>4271</v>
      </c>
      <c r="AS194" s="73">
        <v>7988</v>
      </c>
      <c r="AT194" s="110">
        <v>1150.0999999999999</v>
      </c>
      <c r="AU194" s="73">
        <v>7988</v>
      </c>
      <c r="AV194">
        <v>128</v>
      </c>
      <c r="AW194" s="73">
        <v>66599</v>
      </c>
      <c r="AX194" s="73">
        <v>97720</v>
      </c>
      <c r="AY194" s="73">
        <v>9186999</v>
      </c>
      <c r="BA194">
        <v>4356</v>
      </c>
      <c r="BB194">
        <v>124.39</v>
      </c>
      <c r="BC194">
        <v>26.64</v>
      </c>
      <c r="BD194">
        <v>864.33</v>
      </c>
      <c r="BE194">
        <v>15</v>
      </c>
      <c r="BF194">
        <v>4356</v>
      </c>
      <c r="BG194" s="73">
        <v>5852009</v>
      </c>
      <c r="BH194">
        <v>4356</v>
      </c>
      <c r="BI194" s="73">
        <v>5811968</v>
      </c>
      <c r="BJ194">
        <v>15</v>
      </c>
      <c r="BK194">
        <v>4271</v>
      </c>
      <c r="BL194" t="s">
        <v>165</v>
      </c>
      <c r="BM194">
        <v>4271</v>
      </c>
      <c r="BN194" s="110">
        <v>1150.0999999999999</v>
      </c>
      <c r="BO194">
        <v>127.9</v>
      </c>
      <c r="BP194">
        <v>31.86</v>
      </c>
      <c r="BQ194" s="110">
        <v>1309.8599999999999</v>
      </c>
      <c r="BR194">
        <v>36</v>
      </c>
      <c r="BT194">
        <v>4271</v>
      </c>
      <c r="BU194" t="s">
        <v>165</v>
      </c>
      <c r="BV194">
        <v>4271</v>
      </c>
      <c r="BW194" s="73">
        <v>7988</v>
      </c>
      <c r="BX194" s="73">
        <v>9222945</v>
      </c>
      <c r="BZ194" t="s">
        <v>171</v>
      </c>
    </row>
    <row r="195" spans="1:78" x14ac:dyDescent="0.2">
      <c r="A195" s="29">
        <v>188</v>
      </c>
      <c r="B195">
        <v>4356</v>
      </c>
      <c r="C195" t="s">
        <v>167</v>
      </c>
      <c r="D195">
        <v>4356</v>
      </c>
      <c r="E195" s="73">
        <v>7988</v>
      </c>
      <c r="F195">
        <f t="shared" si="50"/>
        <v>713.3</v>
      </c>
      <c r="G195" s="73">
        <f t="shared" si="51"/>
        <v>7988</v>
      </c>
      <c r="H195">
        <f t="shared" si="70"/>
        <v>124.39</v>
      </c>
      <c r="I195">
        <f t="shared" si="70"/>
        <v>26.64</v>
      </c>
      <c r="J195">
        <f t="shared" si="70"/>
        <v>864.33</v>
      </c>
      <c r="K195" s="73">
        <f t="shared" si="53"/>
        <v>5852009</v>
      </c>
      <c r="L195">
        <f t="shared" si="54"/>
        <v>15</v>
      </c>
      <c r="M195" s="13">
        <f t="shared" si="55"/>
        <v>8128</v>
      </c>
      <c r="N195" s="13">
        <f t="shared" si="56"/>
        <v>5</v>
      </c>
      <c r="O195" s="16">
        <f t="shared" si="57"/>
        <v>8133</v>
      </c>
      <c r="P195" s="13"/>
      <c r="Q195" s="13">
        <f t="shared" si="58"/>
        <v>5797702</v>
      </c>
      <c r="R195" s="13">
        <f t="shared" si="59"/>
        <v>5910529</v>
      </c>
      <c r="S195" s="13">
        <f t="shared" si="60"/>
        <v>112827</v>
      </c>
      <c r="T195" s="13">
        <f t="shared" si="61"/>
        <v>5801269</v>
      </c>
      <c r="U195" s="13">
        <f t="shared" si="62"/>
        <v>109260</v>
      </c>
      <c r="V195" s="11"/>
      <c r="W195" s="11"/>
      <c r="X195" s="11">
        <f t="shared" si="63"/>
        <v>3567</v>
      </c>
      <c r="Y195" s="11">
        <f t="shared" si="64"/>
        <v>133</v>
      </c>
      <c r="Z195" s="11">
        <f t="shared" si="65"/>
        <v>622</v>
      </c>
      <c r="AA195" s="112">
        <f t="shared" si="66"/>
        <v>75</v>
      </c>
      <c r="AB195" s="11">
        <f t="shared" si="67"/>
        <v>4322</v>
      </c>
      <c r="AC195" s="11">
        <f t="shared" si="68"/>
        <v>0</v>
      </c>
      <c r="AD195" s="11">
        <f t="shared" si="47"/>
        <v>109260</v>
      </c>
      <c r="AF195">
        <f t="shared" si="48"/>
        <v>112827</v>
      </c>
      <c r="AH195">
        <f t="shared" si="69"/>
        <v>3567</v>
      </c>
      <c r="AK195">
        <f t="shared" si="49"/>
        <v>4356</v>
      </c>
      <c r="AP195">
        <v>4356</v>
      </c>
      <c r="AQ195" t="s">
        <v>167</v>
      </c>
      <c r="AR195">
        <v>4356</v>
      </c>
      <c r="AS195" s="73">
        <v>7988</v>
      </c>
      <c r="AT195">
        <v>713.3</v>
      </c>
      <c r="AU195" s="73">
        <v>7988</v>
      </c>
      <c r="AV195">
        <v>124</v>
      </c>
      <c r="AW195" s="73">
        <v>34884</v>
      </c>
      <c r="AX195" s="73">
        <v>49700</v>
      </c>
      <c r="AY195" s="73">
        <v>5697840</v>
      </c>
      <c r="BA195">
        <v>4419</v>
      </c>
      <c r="BB195">
        <v>91.75</v>
      </c>
      <c r="BC195">
        <v>16.312000000000001</v>
      </c>
      <c r="BD195">
        <v>908.16200000000003</v>
      </c>
      <c r="BE195">
        <v>21.5</v>
      </c>
      <c r="BF195">
        <v>4419</v>
      </c>
      <c r="BG195" s="73">
        <v>6349661</v>
      </c>
      <c r="BH195">
        <v>4419</v>
      </c>
      <c r="BI195" s="73">
        <v>6519215</v>
      </c>
      <c r="BJ195">
        <v>21.5</v>
      </c>
      <c r="BK195">
        <v>4356</v>
      </c>
      <c r="BL195" t="s">
        <v>167</v>
      </c>
      <c r="BM195">
        <v>4356</v>
      </c>
      <c r="BN195">
        <v>713.3</v>
      </c>
      <c r="BO195">
        <v>124.39</v>
      </c>
      <c r="BP195">
        <v>26.64</v>
      </c>
      <c r="BQ195">
        <v>864.33</v>
      </c>
      <c r="BR195">
        <v>15</v>
      </c>
      <c r="BT195">
        <v>4356</v>
      </c>
      <c r="BU195" t="s">
        <v>167</v>
      </c>
      <c r="BV195">
        <v>4356</v>
      </c>
      <c r="BW195" s="73">
        <v>7988</v>
      </c>
      <c r="BX195" s="73">
        <v>5852009</v>
      </c>
      <c r="BZ195" t="s">
        <v>172</v>
      </c>
    </row>
    <row r="196" spans="1:78" x14ac:dyDescent="0.2">
      <c r="A196" s="29">
        <v>189</v>
      </c>
      <c r="B196">
        <v>4419</v>
      </c>
      <c r="C196" t="s">
        <v>339</v>
      </c>
      <c r="D196">
        <v>4419</v>
      </c>
      <c r="E196" s="73">
        <v>7988</v>
      </c>
      <c r="F196">
        <f t="shared" si="50"/>
        <v>800.1</v>
      </c>
      <c r="G196" s="73">
        <f t="shared" si="51"/>
        <v>7988</v>
      </c>
      <c r="H196">
        <f t="shared" si="70"/>
        <v>91.75</v>
      </c>
      <c r="I196">
        <f t="shared" si="70"/>
        <v>16.312000000000001</v>
      </c>
      <c r="J196">
        <f t="shared" si="70"/>
        <v>908.16200000000003</v>
      </c>
      <c r="K196" s="73">
        <f t="shared" si="53"/>
        <v>6349661</v>
      </c>
      <c r="L196">
        <f t="shared" si="54"/>
        <v>21.5</v>
      </c>
      <c r="M196" s="13">
        <f t="shared" si="55"/>
        <v>8128</v>
      </c>
      <c r="N196" s="13">
        <f t="shared" si="56"/>
        <v>5</v>
      </c>
      <c r="O196" s="16">
        <f t="shared" si="57"/>
        <v>8133</v>
      </c>
      <c r="P196" s="13"/>
      <c r="Q196" s="13">
        <f t="shared" si="58"/>
        <v>6503213</v>
      </c>
      <c r="R196" s="13">
        <f t="shared" si="59"/>
        <v>6413158</v>
      </c>
      <c r="S196" s="13">
        <f t="shared" si="60"/>
        <v>0</v>
      </c>
      <c r="T196" s="13">
        <f t="shared" si="61"/>
        <v>6507213</v>
      </c>
      <c r="U196" s="13">
        <f t="shared" si="62"/>
        <v>0</v>
      </c>
      <c r="V196" s="11"/>
      <c r="W196" s="11"/>
      <c r="X196" s="11">
        <f t="shared" si="63"/>
        <v>4001</v>
      </c>
      <c r="Y196" s="11">
        <f t="shared" si="64"/>
        <v>82</v>
      </c>
      <c r="Z196" s="11">
        <f t="shared" si="65"/>
        <v>459</v>
      </c>
      <c r="AA196" s="112">
        <f t="shared" si="66"/>
        <v>108</v>
      </c>
      <c r="AB196" s="11">
        <f t="shared" si="67"/>
        <v>4542</v>
      </c>
      <c r="AC196" s="11">
        <f t="shared" si="68"/>
        <v>0</v>
      </c>
      <c r="AD196" s="11">
        <f t="shared" si="47"/>
        <v>0</v>
      </c>
      <c r="AF196">
        <f t="shared" si="48"/>
        <v>0</v>
      </c>
      <c r="AH196">
        <f t="shared" si="69"/>
        <v>0</v>
      </c>
      <c r="AK196">
        <f t="shared" si="49"/>
        <v>4419</v>
      </c>
      <c r="AP196">
        <v>4419</v>
      </c>
      <c r="AQ196" t="s">
        <v>339</v>
      </c>
      <c r="AR196">
        <v>4419</v>
      </c>
      <c r="AS196" s="73">
        <v>7988</v>
      </c>
      <c r="AT196">
        <v>800.1</v>
      </c>
      <c r="AU196" s="73">
        <v>7988</v>
      </c>
      <c r="AV196">
        <v>92</v>
      </c>
      <c r="AW196" s="73">
        <v>42592</v>
      </c>
      <c r="AX196" s="73">
        <v>69008</v>
      </c>
      <c r="AY196" s="73">
        <v>6391199</v>
      </c>
      <c r="BA196">
        <v>4437</v>
      </c>
      <c r="BB196">
        <v>47.45</v>
      </c>
      <c r="BC196">
        <v>19.55</v>
      </c>
      <c r="BD196">
        <v>514.9</v>
      </c>
      <c r="BE196">
        <v>19.5</v>
      </c>
      <c r="BF196">
        <v>4437</v>
      </c>
      <c r="BG196" s="73">
        <v>3629747</v>
      </c>
      <c r="BH196">
        <v>4437</v>
      </c>
      <c r="BI196" s="73">
        <v>3649489</v>
      </c>
      <c r="BJ196">
        <v>19.5</v>
      </c>
      <c r="BK196">
        <v>4419</v>
      </c>
      <c r="BL196" t="s">
        <v>339</v>
      </c>
      <c r="BM196">
        <v>4419</v>
      </c>
      <c r="BN196">
        <v>800.1</v>
      </c>
      <c r="BO196">
        <v>91.75</v>
      </c>
      <c r="BP196">
        <v>16.312000000000001</v>
      </c>
      <c r="BQ196">
        <v>908.16200000000003</v>
      </c>
      <c r="BR196">
        <v>21.5</v>
      </c>
      <c r="BT196">
        <v>4419</v>
      </c>
      <c r="BU196" t="s">
        <v>339</v>
      </c>
      <c r="BV196">
        <v>4419</v>
      </c>
      <c r="BW196" s="73">
        <v>7988</v>
      </c>
      <c r="BX196" s="73">
        <v>6349661</v>
      </c>
      <c r="BZ196" t="s">
        <v>173</v>
      </c>
    </row>
    <row r="197" spans="1:78" x14ac:dyDescent="0.2">
      <c r="A197" s="29">
        <v>190</v>
      </c>
      <c r="B197">
        <v>4437</v>
      </c>
      <c r="C197" t="s">
        <v>168</v>
      </c>
      <c r="D197">
        <v>4437</v>
      </c>
      <c r="E197" s="73">
        <v>7988</v>
      </c>
      <c r="F197">
        <f t="shared" si="50"/>
        <v>447.9</v>
      </c>
      <c r="G197" s="73">
        <f t="shared" si="51"/>
        <v>7988</v>
      </c>
      <c r="H197">
        <f t="shared" si="70"/>
        <v>47.45</v>
      </c>
      <c r="I197">
        <f t="shared" si="70"/>
        <v>19.55</v>
      </c>
      <c r="J197">
        <f t="shared" si="70"/>
        <v>514.9</v>
      </c>
      <c r="K197" s="73">
        <f t="shared" si="53"/>
        <v>3629747</v>
      </c>
      <c r="L197">
        <f t="shared" si="54"/>
        <v>19.5</v>
      </c>
      <c r="M197" s="13">
        <f t="shared" si="55"/>
        <v>8128</v>
      </c>
      <c r="N197" s="13">
        <f t="shared" si="56"/>
        <v>5</v>
      </c>
      <c r="O197" s="16">
        <f t="shared" si="57"/>
        <v>8133</v>
      </c>
      <c r="P197" s="13"/>
      <c r="Q197" s="13">
        <f t="shared" si="58"/>
        <v>3640531</v>
      </c>
      <c r="R197" s="13">
        <f t="shared" si="59"/>
        <v>3666044</v>
      </c>
      <c r="S197" s="13">
        <f t="shared" si="60"/>
        <v>25513</v>
      </c>
      <c r="T197" s="13">
        <f t="shared" si="61"/>
        <v>3642771</v>
      </c>
      <c r="U197" s="13">
        <f t="shared" si="62"/>
        <v>23273</v>
      </c>
      <c r="V197" s="11"/>
      <c r="W197" s="11"/>
      <c r="X197" s="11">
        <f t="shared" si="63"/>
        <v>2240</v>
      </c>
      <c r="Y197" s="11">
        <f t="shared" si="64"/>
        <v>98</v>
      </c>
      <c r="Z197" s="11">
        <f t="shared" si="65"/>
        <v>237</v>
      </c>
      <c r="AA197" s="112">
        <f t="shared" si="66"/>
        <v>98</v>
      </c>
      <c r="AB197" s="11">
        <f t="shared" si="67"/>
        <v>2575</v>
      </c>
      <c r="AC197" s="11">
        <f t="shared" si="68"/>
        <v>0</v>
      </c>
      <c r="AD197" s="11">
        <f t="shared" si="47"/>
        <v>23273</v>
      </c>
      <c r="AF197">
        <f t="shared" si="48"/>
        <v>25513</v>
      </c>
      <c r="AH197">
        <f t="shared" si="69"/>
        <v>2240</v>
      </c>
      <c r="AK197">
        <f t="shared" si="49"/>
        <v>4437</v>
      </c>
      <c r="AP197">
        <v>4437</v>
      </c>
      <c r="AQ197" t="s">
        <v>168</v>
      </c>
      <c r="AR197">
        <v>4437</v>
      </c>
      <c r="AS197" s="73">
        <v>7988</v>
      </c>
      <c r="AT197">
        <v>447.9</v>
      </c>
      <c r="AU197" s="73">
        <v>7988</v>
      </c>
      <c r="AV197">
        <v>47</v>
      </c>
      <c r="AW197" s="73">
        <v>25983</v>
      </c>
      <c r="AX197" s="73">
        <v>32618</v>
      </c>
      <c r="AY197" s="73">
        <v>3577825</v>
      </c>
      <c r="BA197">
        <v>4446</v>
      </c>
      <c r="BB197">
        <v>155.32</v>
      </c>
      <c r="BC197">
        <v>27.434000000000001</v>
      </c>
      <c r="BD197" s="110">
        <v>1134.954</v>
      </c>
      <c r="BE197">
        <v>24.5</v>
      </c>
      <c r="BF197">
        <v>4446</v>
      </c>
      <c r="BG197" s="73">
        <v>7729189</v>
      </c>
      <c r="BH197">
        <v>4446</v>
      </c>
      <c r="BI197" s="73">
        <v>7758526</v>
      </c>
      <c r="BJ197">
        <v>24.5</v>
      </c>
      <c r="BK197">
        <v>4437</v>
      </c>
      <c r="BL197" t="s">
        <v>168</v>
      </c>
      <c r="BM197">
        <v>4437</v>
      </c>
      <c r="BN197">
        <v>447.9</v>
      </c>
      <c r="BO197">
        <v>47.45</v>
      </c>
      <c r="BP197">
        <v>19.55</v>
      </c>
      <c r="BQ197">
        <v>514.9</v>
      </c>
      <c r="BR197">
        <v>19.5</v>
      </c>
      <c r="BT197">
        <v>4437</v>
      </c>
      <c r="BU197" t="s">
        <v>168</v>
      </c>
      <c r="BV197">
        <v>4437</v>
      </c>
      <c r="BW197" s="73">
        <v>7988</v>
      </c>
      <c r="BX197" s="73">
        <v>3629747</v>
      </c>
      <c r="BZ197" t="s">
        <v>174</v>
      </c>
    </row>
    <row r="198" spans="1:78" x14ac:dyDescent="0.2">
      <c r="A198" s="29">
        <v>191</v>
      </c>
      <c r="B198">
        <v>4446</v>
      </c>
      <c r="C198" t="s">
        <v>169</v>
      </c>
      <c r="D198">
        <v>4446</v>
      </c>
      <c r="E198" s="73">
        <v>7988</v>
      </c>
      <c r="F198">
        <f t="shared" si="50"/>
        <v>952.2</v>
      </c>
      <c r="G198" s="73">
        <f t="shared" si="51"/>
        <v>7988</v>
      </c>
      <c r="H198">
        <f t="shared" si="70"/>
        <v>155.32</v>
      </c>
      <c r="I198">
        <f t="shared" si="70"/>
        <v>27.434000000000001</v>
      </c>
      <c r="J198">
        <f t="shared" si="70"/>
        <v>1134.954</v>
      </c>
      <c r="K198" s="73">
        <f t="shared" si="53"/>
        <v>7729189</v>
      </c>
      <c r="L198">
        <f t="shared" si="54"/>
        <v>24.5</v>
      </c>
      <c r="M198" s="13">
        <f t="shared" si="55"/>
        <v>8128</v>
      </c>
      <c r="N198" s="13">
        <f t="shared" si="56"/>
        <v>5</v>
      </c>
      <c r="O198" s="16">
        <f t="shared" si="57"/>
        <v>8133</v>
      </c>
      <c r="P198" s="13"/>
      <c r="Q198" s="13">
        <f t="shared" si="58"/>
        <v>7739482</v>
      </c>
      <c r="R198" s="13">
        <f t="shared" si="59"/>
        <v>7806481</v>
      </c>
      <c r="S198" s="13">
        <f t="shared" si="60"/>
        <v>66999</v>
      </c>
      <c r="T198" s="13">
        <f t="shared" si="61"/>
        <v>7744243</v>
      </c>
      <c r="U198" s="13">
        <f t="shared" si="62"/>
        <v>62238</v>
      </c>
      <c r="V198" s="11"/>
      <c r="W198" s="11"/>
      <c r="X198" s="11">
        <f t="shared" si="63"/>
        <v>4761</v>
      </c>
      <c r="Y198" s="11">
        <f t="shared" si="64"/>
        <v>137</v>
      </c>
      <c r="Z198" s="11">
        <f t="shared" si="65"/>
        <v>777</v>
      </c>
      <c r="AA198" s="112">
        <f t="shared" si="66"/>
        <v>123</v>
      </c>
      <c r="AB198" s="11">
        <f t="shared" si="67"/>
        <v>5675</v>
      </c>
      <c r="AC198" s="11">
        <f t="shared" si="68"/>
        <v>0</v>
      </c>
      <c r="AD198" s="11">
        <f t="shared" si="47"/>
        <v>62238</v>
      </c>
      <c r="AF198">
        <f t="shared" si="48"/>
        <v>66999</v>
      </c>
      <c r="AH198">
        <f t="shared" si="69"/>
        <v>4761</v>
      </c>
      <c r="AK198">
        <f t="shared" si="49"/>
        <v>4446</v>
      </c>
      <c r="AP198">
        <v>4446</v>
      </c>
      <c r="AQ198" t="s">
        <v>169</v>
      </c>
      <c r="AR198">
        <v>4446</v>
      </c>
      <c r="AS198" s="73">
        <v>7988</v>
      </c>
      <c r="AT198">
        <v>952.2</v>
      </c>
      <c r="AU198" s="73">
        <v>7988</v>
      </c>
      <c r="AV198">
        <v>155</v>
      </c>
      <c r="AW198" s="73">
        <v>59141</v>
      </c>
      <c r="AX198" s="73">
        <v>91494</v>
      </c>
      <c r="AY198" s="73">
        <v>7606174</v>
      </c>
      <c r="BA198">
        <v>4491</v>
      </c>
      <c r="BB198">
        <v>46.51</v>
      </c>
      <c r="BC198">
        <v>26.308</v>
      </c>
      <c r="BD198">
        <v>373.91800000000001</v>
      </c>
      <c r="BE198">
        <v>8.5</v>
      </c>
      <c r="BF198">
        <v>4491</v>
      </c>
      <c r="BG198" s="73">
        <v>2431547</v>
      </c>
      <c r="BH198">
        <v>4491</v>
      </c>
      <c r="BI198" s="73">
        <v>2453363</v>
      </c>
      <c r="BJ198">
        <v>8.5</v>
      </c>
      <c r="BK198">
        <v>4446</v>
      </c>
      <c r="BL198" t="s">
        <v>169</v>
      </c>
      <c r="BM198">
        <v>4446</v>
      </c>
      <c r="BN198">
        <v>952.2</v>
      </c>
      <c r="BO198">
        <v>155.32</v>
      </c>
      <c r="BP198">
        <v>27.434000000000001</v>
      </c>
      <c r="BQ198" s="110">
        <v>1134.954</v>
      </c>
      <c r="BR198">
        <v>24.5</v>
      </c>
      <c r="BT198">
        <v>4446</v>
      </c>
      <c r="BU198" t="s">
        <v>169</v>
      </c>
      <c r="BV198">
        <v>4446</v>
      </c>
      <c r="BW198" s="73">
        <v>7988</v>
      </c>
      <c r="BX198" s="73">
        <v>7729189</v>
      </c>
      <c r="BZ198" t="s">
        <v>175</v>
      </c>
    </row>
    <row r="199" spans="1:78" x14ac:dyDescent="0.2">
      <c r="A199" s="29">
        <v>192</v>
      </c>
      <c r="B199">
        <v>4491</v>
      </c>
      <c r="C199" t="s">
        <v>170</v>
      </c>
      <c r="D199">
        <v>4491</v>
      </c>
      <c r="E199" s="73">
        <v>7988</v>
      </c>
      <c r="F199">
        <f t="shared" si="50"/>
        <v>301.10000000000002</v>
      </c>
      <c r="G199" s="73">
        <f t="shared" si="51"/>
        <v>7988</v>
      </c>
      <c r="H199">
        <f t="shared" si="70"/>
        <v>46.51</v>
      </c>
      <c r="I199">
        <f t="shared" si="70"/>
        <v>26.308</v>
      </c>
      <c r="J199">
        <f t="shared" si="70"/>
        <v>373.91800000000001</v>
      </c>
      <c r="K199" s="73">
        <f t="shared" si="53"/>
        <v>2431547</v>
      </c>
      <c r="L199">
        <f t="shared" si="54"/>
        <v>8.5</v>
      </c>
      <c r="M199" s="13">
        <f t="shared" si="55"/>
        <v>8128</v>
      </c>
      <c r="N199" s="13">
        <f t="shared" si="56"/>
        <v>5</v>
      </c>
      <c r="O199" s="16">
        <f t="shared" si="57"/>
        <v>8133</v>
      </c>
      <c r="P199" s="13"/>
      <c r="Q199" s="13">
        <f t="shared" si="58"/>
        <v>2447341</v>
      </c>
      <c r="R199" s="13">
        <f t="shared" si="59"/>
        <v>2455862</v>
      </c>
      <c r="S199" s="13">
        <f t="shared" si="60"/>
        <v>8521</v>
      </c>
      <c r="T199" s="13">
        <f t="shared" si="61"/>
        <v>2448846</v>
      </c>
      <c r="U199" s="13">
        <f t="shared" si="62"/>
        <v>7016</v>
      </c>
      <c r="V199" s="11"/>
      <c r="W199" s="11"/>
      <c r="X199" s="11">
        <f t="shared" si="63"/>
        <v>1506</v>
      </c>
      <c r="Y199" s="11">
        <f t="shared" si="64"/>
        <v>132</v>
      </c>
      <c r="Z199" s="11">
        <f t="shared" si="65"/>
        <v>233</v>
      </c>
      <c r="AA199" s="112">
        <f t="shared" si="66"/>
        <v>43</v>
      </c>
      <c r="AB199" s="11">
        <f t="shared" si="67"/>
        <v>1871</v>
      </c>
      <c r="AC199" s="11">
        <f t="shared" si="68"/>
        <v>0</v>
      </c>
      <c r="AD199" s="11">
        <f t="shared" si="47"/>
        <v>7016</v>
      </c>
      <c r="AF199">
        <f t="shared" si="48"/>
        <v>8521</v>
      </c>
      <c r="AH199">
        <f t="shared" si="69"/>
        <v>1505</v>
      </c>
      <c r="AK199">
        <f t="shared" si="49"/>
        <v>4491</v>
      </c>
      <c r="AP199">
        <v>4491</v>
      </c>
      <c r="AQ199" t="s">
        <v>170</v>
      </c>
      <c r="AR199">
        <v>4491</v>
      </c>
      <c r="AS199" s="73">
        <v>7988</v>
      </c>
      <c r="AT199">
        <v>301.10000000000002</v>
      </c>
      <c r="AU199" s="73">
        <v>7988</v>
      </c>
      <c r="AV199">
        <v>47</v>
      </c>
      <c r="AW199" s="73">
        <v>20382</v>
      </c>
      <c r="AX199" s="73">
        <v>31955</v>
      </c>
      <c r="AY199" s="73">
        <v>2405187</v>
      </c>
      <c r="BA199">
        <v>4505</v>
      </c>
      <c r="BB199">
        <v>47.16</v>
      </c>
      <c r="BC199">
        <v>26.724</v>
      </c>
      <c r="BD199">
        <v>284.78399999999999</v>
      </c>
      <c r="BE199">
        <v>6</v>
      </c>
      <c r="BF199">
        <v>4505</v>
      </c>
      <c r="BG199" s="73">
        <v>1655741</v>
      </c>
      <c r="BH199">
        <v>4505</v>
      </c>
      <c r="BI199" s="73">
        <v>1725584</v>
      </c>
      <c r="BJ199">
        <v>6</v>
      </c>
      <c r="BK199">
        <v>4491</v>
      </c>
      <c r="BL199" t="s">
        <v>170</v>
      </c>
      <c r="BM199">
        <v>4491</v>
      </c>
      <c r="BN199">
        <v>301.10000000000002</v>
      </c>
      <c r="BO199">
        <v>46.51</v>
      </c>
      <c r="BP199">
        <v>26.308</v>
      </c>
      <c r="BQ199">
        <v>373.91800000000001</v>
      </c>
      <c r="BR199">
        <v>8.5</v>
      </c>
      <c r="BT199">
        <v>4491</v>
      </c>
      <c r="BU199" t="s">
        <v>170</v>
      </c>
      <c r="BV199">
        <v>4491</v>
      </c>
      <c r="BW199" s="73">
        <v>7988</v>
      </c>
      <c r="BX199" s="73">
        <v>2431547</v>
      </c>
      <c r="BZ199" t="s">
        <v>176</v>
      </c>
    </row>
    <row r="200" spans="1:78" x14ac:dyDescent="0.2">
      <c r="A200" s="29">
        <v>193</v>
      </c>
      <c r="B200">
        <v>4505</v>
      </c>
      <c r="C200" t="s">
        <v>171</v>
      </c>
      <c r="D200">
        <v>4505</v>
      </c>
      <c r="E200" s="73">
        <v>7988</v>
      </c>
      <c r="F200">
        <f t="shared" si="50"/>
        <v>210.9</v>
      </c>
      <c r="G200" s="73">
        <f t="shared" si="51"/>
        <v>8022</v>
      </c>
      <c r="H200">
        <f t="shared" si="70"/>
        <v>47.16</v>
      </c>
      <c r="I200">
        <f t="shared" si="70"/>
        <v>26.724</v>
      </c>
      <c r="J200">
        <f t="shared" si="70"/>
        <v>284.78399999999999</v>
      </c>
      <c r="K200" s="73">
        <f t="shared" si="53"/>
        <v>1655741</v>
      </c>
      <c r="L200">
        <f t="shared" si="54"/>
        <v>6</v>
      </c>
      <c r="M200" s="13">
        <f t="shared" si="55"/>
        <v>8162</v>
      </c>
      <c r="N200" s="13">
        <f t="shared" si="56"/>
        <v>0</v>
      </c>
      <c r="O200" s="16">
        <f t="shared" si="57"/>
        <v>8162</v>
      </c>
      <c r="P200" s="13"/>
      <c r="Q200" s="13">
        <f t="shared" si="58"/>
        <v>1721366</v>
      </c>
      <c r="R200" s="13">
        <f t="shared" si="59"/>
        <v>1672298</v>
      </c>
      <c r="S200" s="13">
        <f t="shared" si="60"/>
        <v>0</v>
      </c>
      <c r="T200" s="13">
        <f t="shared" si="61"/>
        <v>1721366</v>
      </c>
      <c r="U200" s="13">
        <f t="shared" si="62"/>
        <v>0</v>
      </c>
      <c r="V200" s="11"/>
      <c r="W200" s="11"/>
      <c r="X200" s="11">
        <f t="shared" si="63"/>
        <v>0</v>
      </c>
      <c r="Y200" s="11">
        <f t="shared" si="64"/>
        <v>0</v>
      </c>
      <c r="Z200" s="11">
        <f t="shared" si="65"/>
        <v>0</v>
      </c>
      <c r="AA200" s="112">
        <f t="shared" si="66"/>
        <v>30</v>
      </c>
      <c r="AB200" s="11">
        <f t="shared" si="67"/>
        <v>0</v>
      </c>
      <c r="AC200" s="11">
        <f t="shared" si="68"/>
        <v>1424</v>
      </c>
      <c r="AD200" s="11">
        <f t="shared" ref="AD200:AD263" si="71">U200</f>
        <v>0</v>
      </c>
      <c r="AF200">
        <f t="shared" ref="AF200:AF263" si="72">S200</f>
        <v>0</v>
      </c>
      <c r="AH200">
        <f t="shared" si="69"/>
        <v>0</v>
      </c>
      <c r="AK200">
        <f t="shared" ref="AK200:AK263" si="73">B200</f>
        <v>4505</v>
      </c>
      <c r="AP200">
        <v>4505</v>
      </c>
      <c r="AQ200" t="s">
        <v>171</v>
      </c>
      <c r="AR200">
        <v>4505</v>
      </c>
      <c r="AS200" s="73">
        <v>7988</v>
      </c>
      <c r="AT200">
        <v>210.9</v>
      </c>
      <c r="AU200" s="73">
        <v>8022</v>
      </c>
      <c r="AV200">
        <v>47</v>
      </c>
      <c r="AW200" s="73">
        <v>7957</v>
      </c>
      <c r="AX200" s="73">
        <v>12507</v>
      </c>
      <c r="AY200" s="73">
        <v>1691840</v>
      </c>
      <c r="BA200">
        <v>4509</v>
      </c>
      <c r="BB200">
        <v>26.31</v>
      </c>
      <c r="BC200">
        <v>25.343</v>
      </c>
      <c r="BD200">
        <v>245.65299999999999</v>
      </c>
      <c r="BE200">
        <v>7</v>
      </c>
      <c r="BF200">
        <v>4509</v>
      </c>
      <c r="BG200" s="73">
        <v>1525708</v>
      </c>
      <c r="BH200">
        <v>4509</v>
      </c>
      <c r="BI200" s="73">
        <v>1580712</v>
      </c>
      <c r="BJ200">
        <v>7</v>
      </c>
      <c r="BK200">
        <v>4505</v>
      </c>
      <c r="BL200" t="s">
        <v>171</v>
      </c>
      <c r="BM200">
        <v>4505</v>
      </c>
      <c r="BN200">
        <v>210.9</v>
      </c>
      <c r="BO200">
        <v>47.16</v>
      </c>
      <c r="BP200">
        <v>26.724</v>
      </c>
      <c r="BQ200">
        <v>284.78399999999999</v>
      </c>
      <c r="BR200">
        <v>6</v>
      </c>
      <c r="BT200">
        <v>4505</v>
      </c>
      <c r="BU200" t="s">
        <v>171</v>
      </c>
      <c r="BV200">
        <v>4505</v>
      </c>
      <c r="BW200" s="73">
        <v>8022</v>
      </c>
      <c r="BX200" s="73">
        <v>1655741</v>
      </c>
      <c r="BZ200" t="s">
        <v>177</v>
      </c>
    </row>
    <row r="201" spans="1:78" x14ac:dyDescent="0.2">
      <c r="A201" s="29">
        <v>194</v>
      </c>
      <c r="B201">
        <v>4509</v>
      </c>
      <c r="C201" t="s">
        <v>172</v>
      </c>
      <c r="D201">
        <v>4509</v>
      </c>
      <c r="E201" s="73">
        <v>7988</v>
      </c>
      <c r="F201">
        <f t="shared" ref="F201:F264" si="74">INDEX($BK$7:$BR$332,MATCH($B201,$BK$7:$BK$332,0),MATCH(F$7,$BK$7:$BR$7,0))</f>
        <v>194</v>
      </c>
      <c r="G201" s="73">
        <f t="shared" ref="G201:G264" si="75">INDEX($BT$7:$BX$332,MATCH(B201,$BT$7:$BT$332,0),4)</f>
        <v>7988</v>
      </c>
      <c r="H201">
        <f t="shared" ref="H201:J232" si="76">INDEX($BK$7:$BR$332,MATCH($B201,$BK$7:$BK$332,0),MATCH(H$7,$BK$7:$BR$7,0))</f>
        <v>26.31</v>
      </c>
      <c r="I201">
        <f t="shared" si="76"/>
        <v>25.343</v>
      </c>
      <c r="J201">
        <f t="shared" si="76"/>
        <v>245.65299999999999</v>
      </c>
      <c r="K201" s="73">
        <f t="shared" ref="K201:K264" si="77">INDEX($BT$7:$BX$332,MATCH(B201,$BT$7:$BT$332,0),5)</f>
        <v>1525708</v>
      </c>
      <c r="L201">
        <f t="shared" ref="L201:L264" si="78">INDEX($BK$7:$BR$332,MATCH($B201,$BK$7:$BK$332,0),MATCH(L$7,$BK$7:$BR$7,0))</f>
        <v>7</v>
      </c>
      <c r="M201" s="13">
        <f t="shared" ref="M201:M264" si="79">$P$3+G201</f>
        <v>8128</v>
      </c>
      <c r="N201" s="13">
        <f t="shared" ref="N201:N264" si="80">IF(M201&lt;$S$3,$S$3-M201,0)</f>
        <v>5</v>
      </c>
      <c r="O201" s="16">
        <f t="shared" ref="O201:O264" si="81">N201+M201</f>
        <v>8133</v>
      </c>
      <c r="P201" s="13"/>
      <c r="Q201" s="13">
        <f t="shared" ref="Q201:Q264" si="82">ROUND(M201*F201,0)</f>
        <v>1576832</v>
      </c>
      <c r="R201" s="13">
        <f t="shared" ref="R201:R264" si="83">ROUND(1.01*K201,0)</f>
        <v>1540965</v>
      </c>
      <c r="S201" s="13">
        <f t="shared" ref="S201:S264" si="84">IF(Q201&lt;R201,R201-Q201,0)</f>
        <v>0</v>
      </c>
      <c r="T201" s="13">
        <f t="shared" ref="T201:T264" si="85">ROUND(O201*F201,0)</f>
        <v>1577802</v>
      </c>
      <c r="U201" s="13">
        <f t="shared" ref="U201:U264" si="86">IF(T201&lt;R201,R201-T201,0)</f>
        <v>0</v>
      </c>
      <c r="V201" s="11"/>
      <c r="W201" s="11"/>
      <c r="X201" s="11">
        <f t="shared" ref="X201:X264" si="87">ROUND(N201*F201,0)</f>
        <v>970</v>
      </c>
      <c r="Y201" s="11">
        <f t="shared" ref="Y201:Y264" si="88">ROUND(N201*I201,0)</f>
        <v>127</v>
      </c>
      <c r="Z201" s="11">
        <f t="shared" ref="Z201:Z264" si="89">ROUND(N201*H201,0)</f>
        <v>132</v>
      </c>
      <c r="AA201" s="112">
        <f t="shared" ref="AA201:AA264" si="90">ROUND($S$1*L201,0)</f>
        <v>35</v>
      </c>
      <c r="AB201" s="11">
        <f t="shared" ref="AB201:AB264" si="91">SUM(X201:Z201)</f>
        <v>1229</v>
      </c>
      <c r="AC201" s="11">
        <f t="shared" ref="AC201:AC264" si="92">IF(N201&lt;$S$1,ROUND(($S$1-N201)*J201,0),0)</f>
        <v>0</v>
      </c>
      <c r="AD201" s="11">
        <f t="shared" si="71"/>
        <v>0</v>
      </c>
      <c r="AF201">
        <f t="shared" si="72"/>
        <v>0</v>
      </c>
      <c r="AH201">
        <f t="shared" ref="AH201:AH264" si="93">AF201-AD201</f>
        <v>0</v>
      </c>
      <c r="AK201">
        <f t="shared" si="73"/>
        <v>4509</v>
      </c>
      <c r="AP201">
        <v>4509</v>
      </c>
      <c r="AQ201" t="s">
        <v>172</v>
      </c>
      <c r="AR201">
        <v>4509</v>
      </c>
      <c r="AS201" s="73">
        <v>7988</v>
      </c>
      <c r="AT201">
        <v>194</v>
      </c>
      <c r="AU201" s="73">
        <v>7988</v>
      </c>
      <c r="AV201">
        <v>26</v>
      </c>
      <c r="AW201" s="73">
        <v>6985</v>
      </c>
      <c r="AX201" s="73">
        <v>11137</v>
      </c>
      <c r="AY201" s="73">
        <v>1549672</v>
      </c>
      <c r="BA201">
        <v>4518</v>
      </c>
      <c r="BB201">
        <v>28.35</v>
      </c>
      <c r="BC201">
        <v>30.98</v>
      </c>
      <c r="BD201">
        <v>260.33</v>
      </c>
      <c r="BE201">
        <v>5</v>
      </c>
      <c r="BF201">
        <v>4518</v>
      </c>
      <c r="BG201" s="73">
        <v>1627954</v>
      </c>
      <c r="BH201">
        <v>4518</v>
      </c>
      <c r="BI201" s="73">
        <v>1637748</v>
      </c>
      <c r="BJ201">
        <v>5</v>
      </c>
      <c r="BK201">
        <v>4509</v>
      </c>
      <c r="BL201" t="s">
        <v>172</v>
      </c>
      <c r="BM201">
        <v>4509</v>
      </c>
      <c r="BN201">
        <v>194</v>
      </c>
      <c r="BO201">
        <v>26.31</v>
      </c>
      <c r="BP201">
        <v>25.343</v>
      </c>
      <c r="BQ201">
        <v>245.65299999999999</v>
      </c>
      <c r="BR201">
        <v>7</v>
      </c>
      <c r="BT201">
        <v>4509</v>
      </c>
      <c r="BU201" t="s">
        <v>172</v>
      </c>
      <c r="BV201">
        <v>4509</v>
      </c>
      <c r="BW201" s="73">
        <v>7988</v>
      </c>
      <c r="BX201" s="73">
        <v>1525708</v>
      </c>
      <c r="BZ201" t="s">
        <v>178</v>
      </c>
    </row>
    <row r="202" spans="1:78" x14ac:dyDescent="0.2">
      <c r="A202" s="29">
        <v>195</v>
      </c>
      <c r="B202">
        <v>4518</v>
      </c>
      <c r="C202" t="s">
        <v>173</v>
      </c>
      <c r="D202">
        <v>4518</v>
      </c>
      <c r="E202" s="73">
        <v>7988</v>
      </c>
      <c r="F202">
        <f t="shared" si="74"/>
        <v>201</v>
      </c>
      <c r="G202" s="73">
        <f t="shared" si="75"/>
        <v>7988</v>
      </c>
      <c r="H202">
        <f t="shared" si="76"/>
        <v>28.35</v>
      </c>
      <c r="I202">
        <f t="shared" si="76"/>
        <v>30.98</v>
      </c>
      <c r="J202">
        <f t="shared" si="76"/>
        <v>260.33</v>
      </c>
      <c r="K202" s="73">
        <f t="shared" si="77"/>
        <v>1627954</v>
      </c>
      <c r="L202">
        <f t="shared" si="78"/>
        <v>5</v>
      </c>
      <c r="M202" s="13">
        <f t="shared" si="79"/>
        <v>8128</v>
      </c>
      <c r="N202" s="13">
        <f t="shared" si="80"/>
        <v>5</v>
      </c>
      <c r="O202" s="16">
        <f t="shared" si="81"/>
        <v>8133</v>
      </c>
      <c r="P202" s="13"/>
      <c r="Q202" s="13">
        <f t="shared" si="82"/>
        <v>1633728</v>
      </c>
      <c r="R202" s="13">
        <f t="shared" si="83"/>
        <v>1644234</v>
      </c>
      <c r="S202" s="13">
        <f t="shared" si="84"/>
        <v>10506</v>
      </c>
      <c r="T202" s="13">
        <f t="shared" si="85"/>
        <v>1634733</v>
      </c>
      <c r="U202" s="13">
        <f t="shared" si="86"/>
        <v>9501</v>
      </c>
      <c r="V202" s="11"/>
      <c r="W202" s="11"/>
      <c r="X202" s="11">
        <f t="shared" si="87"/>
        <v>1005</v>
      </c>
      <c r="Y202" s="11">
        <f t="shared" si="88"/>
        <v>155</v>
      </c>
      <c r="Z202" s="11">
        <f t="shared" si="89"/>
        <v>142</v>
      </c>
      <c r="AA202" s="112">
        <f t="shared" si="90"/>
        <v>25</v>
      </c>
      <c r="AB202" s="11">
        <f t="shared" si="91"/>
        <v>1302</v>
      </c>
      <c r="AC202" s="11">
        <f t="shared" si="92"/>
        <v>0</v>
      </c>
      <c r="AD202" s="11">
        <f t="shared" si="71"/>
        <v>9501</v>
      </c>
      <c r="AF202">
        <f t="shared" si="72"/>
        <v>10506</v>
      </c>
      <c r="AH202">
        <f t="shared" si="93"/>
        <v>1005</v>
      </c>
      <c r="AK202">
        <f t="shared" si="73"/>
        <v>4518</v>
      </c>
      <c r="AP202">
        <v>4518</v>
      </c>
      <c r="AQ202" t="s">
        <v>173</v>
      </c>
      <c r="AR202">
        <v>4518</v>
      </c>
      <c r="AS202" s="73">
        <v>7988</v>
      </c>
      <c r="AT202">
        <v>201</v>
      </c>
      <c r="AU202" s="73">
        <v>7988</v>
      </c>
      <c r="AV202">
        <v>28</v>
      </c>
      <c r="AW202" s="73">
        <v>3596</v>
      </c>
      <c r="AX202" s="73">
        <v>5306</v>
      </c>
      <c r="AY202" s="73">
        <v>1605588</v>
      </c>
      <c r="BA202">
        <v>4527</v>
      </c>
      <c r="BB202">
        <v>90.84</v>
      </c>
      <c r="BC202">
        <v>37.591999999999999</v>
      </c>
      <c r="BD202">
        <v>690.93200000000002</v>
      </c>
      <c r="BE202">
        <v>18.5</v>
      </c>
      <c r="BF202">
        <v>4527</v>
      </c>
      <c r="BG202" s="73">
        <v>4691352</v>
      </c>
      <c r="BH202">
        <v>4527</v>
      </c>
      <c r="BI202" s="73">
        <v>4583250</v>
      </c>
      <c r="BJ202">
        <v>18.5</v>
      </c>
      <c r="BK202">
        <v>4518</v>
      </c>
      <c r="BL202" t="s">
        <v>173</v>
      </c>
      <c r="BM202">
        <v>4518</v>
      </c>
      <c r="BN202">
        <v>201</v>
      </c>
      <c r="BO202">
        <v>28.35</v>
      </c>
      <c r="BP202">
        <v>30.98</v>
      </c>
      <c r="BQ202">
        <v>260.33</v>
      </c>
      <c r="BR202">
        <v>5</v>
      </c>
      <c r="BT202">
        <v>4518</v>
      </c>
      <c r="BU202" t="s">
        <v>173</v>
      </c>
      <c r="BV202">
        <v>4518</v>
      </c>
      <c r="BW202" s="73">
        <v>7988</v>
      </c>
      <c r="BX202" s="73">
        <v>1627954</v>
      </c>
      <c r="BZ202" t="s">
        <v>179</v>
      </c>
    </row>
    <row r="203" spans="1:78" x14ac:dyDescent="0.2">
      <c r="A203" s="29">
        <v>196</v>
      </c>
      <c r="B203">
        <v>4527</v>
      </c>
      <c r="C203" t="s">
        <v>174</v>
      </c>
      <c r="D203">
        <v>4527</v>
      </c>
      <c r="E203" s="73">
        <v>7988</v>
      </c>
      <c r="F203">
        <f t="shared" si="74"/>
        <v>562.5</v>
      </c>
      <c r="G203" s="73">
        <f t="shared" si="75"/>
        <v>7988</v>
      </c>
      <c r="H203">
        <f t="shared" si="76"/>
        <v>90.84</v>
      </c>
      <c r="I203">
        <f t="shared" si="76"/>
        <v>37.591999999999999</v>
      </c>
      <c r="J203">
        <f t="shared" si="76"/>
        <v>690.93200000000002</v>
      </c>
      <c r="K203" s="73">
        <f t="shared" si="77"/>
        <v>4691352</v>
      </c>
      <c r="L203">
        <f t="shared" si="78"/>
        <v>18.5</v>
      </c>
      <c r="M203" s="13">
        <f t="shared" si="79"/>
        <v>8128</v>
      </c>
      <c r="N203" s="13">
        <f t="shared" si="80"/>
        <v>5</v>
      </c>
      <c r="O203" s="16">
        <f t="shared" si="81"/>
        <v>8133</v>
      </c>
      <c r="P203" s="13"/>
      <c r="Q203" s="13">
        <f t="shared" si="82"/>
        <v>4572000</v>
      </c>
      <c r="R203" s="13">
        <f t="shared" si="83"/>
        <v>4738266</v>
      </c>
      <c r="S203" s="13">
        <f t="shared" si="84"/>
        <v>166266</v>
      </c>
      <c r="T203" s="13">
        <f t="shared" si="85"/>
        <v>4574813</v>
      </c>
      <c r="U203" s="13">
        <f t="shared" si="86"/>
        <v>163453</v>
      </c>
      <c r="V203" s="11"/>
      <c r="W203" s="11"/>
      <c r="X203" s="11">
        <f t="shared" si="87"/>
        <v>2813</v>
      </c>
      <c r="Y203" s="11">
        <f t="shared" si="88"/>
        <v>188</v>
      </c>
      <c r="Z203" s="11">
        <f t="shared" si="89"/>
        <v>454</v>
      </c>
      <c r="AA203" s="112">
        <f t="shared" si="90"/>
        <v>93</v>
      </c>
      <c r="AB203" s="11">
        <f t="shared" si="91"/>
        <v>3455</v>
      </c>
      <c r="AC203" s="11">
        <f t="shared" si="92"/>
        <v>0</v>
      </c>
      <c r="AD203" s="11">
        <f t="shared" si="71"/>
        <v>163453</v>
      </c>
      <c r="AF203">
        <f t="shared" si="72"/>
        <v>166266</v>
      </c>
      <c r="AH203">
        <f t="shared" si="93"/>
        <v>2813</v>
      </c>
      <c r="AK203">
        <f t="shared" si="73"/>
        <v>4527</v>
      </c>
      <c r="AP203">
        <v>4527</v>
      </c>
      <c r="AQ203" t="s">
        <v>174</v>
      </c>
      <c r="AR203">
        <v>4527</v>
      </c>
      <c r="AS203" s="73">
        <v>7988</v>
      </c>
      <c r="AT203">
        <v>562.5</v>
      </c>
      <c r="AU203" s="73">
        <v>7988</v>
      </c>
      <c r="AV203">
        <v>91</v>
      </c>
      <c r="AW203" s="73">
        <v>36998</v>
      </c>
      <c r="AX203" s="73">
        <v>52279</v>
      </c>
      <c r="AY203" s="73">
        <v>4493250</v>
      </c>
      <c r="BA203">
        <v>4536</v>
      </c>
      <c r="BB203">
        <v>222.65</v>
      </c>
      <c r="BC203">
        <v>54.110999999999997</v>
      </c>
      <c r="BD203" s="110">
        <v>1981.961</v>
      </c>
      <c r="BE203">
        <v>31</v>
      </c>
      <c r="BF203">
        <v>4536</v>
      </c>
      <c r="BG203" s="73">
        <v>14035715</v>
      </c>
      <c r="BH203">
        <v>4536</v>
      </c>
      <c r="BI203" s="73">
        <v>13893970</v>
      </c>
      <c r="BJ203">
        <v>31</v>
      </c>
      <c r="BK203">
        <v>4527</v>
      </c>
      <c r="BL203" t="s">
        <v>174</v>
      </c>
      <c r="BM203">
        <v>4527</v>
      </c>
      <c r="BN203">
        <v>562.5</v>
      </c>
      <c r="BO203">
        <v>90.84</v>
      </c>
      <c r="BP203">
        <v>37.591999999999999</v>
      </c>
      <c r="BQ203">
        <v>690.93200000000002</v>
      </c>
      <c r="BR203">
        <v>18.5</v>
      </c>
      <c r="BT203">
        <v>4527</v>
      </c>
      <c r="BU203" t="s">
        <v>174</v>
      </c>
      <c r="BV203">
        <v>4527</v>
      </c>
      <c r="BW203" s="73">
        <v>7988</v>
      </c>
      <c r="BX203" s="73">
        <v>4691352</v>
      </c>
      <c r="BZ203" t="s">
        <v>180</v>
      </c>
    </row>
    <row r="204" spans="1:78" x14ac:dyDescent="0.2">
      <c r="A204" s="29">
        <v>197</v>
      </c>
      <c r="B204">
        <v>4536</v>
      </c>
      <c r="C204" t="s">
        <v>175</v>
      </c>
      <c r="D204">
        <v>4536</v>
      </c>
      <c r="E204" s="73">
        <v>7988</v>
      </c>
      <c r="F204">
        <f t="shared" si="74"/>
        <v>1705.2</v>
      </c>
      <c r="G204" s="73">
        <f t="shared" si="75"/>
        <v>7988</v>
      </c>
      <c r="H204">
        <f t="shared" si="76"/>
        <v>222.65</v>
      </c>
      <c r="I204">
        <f t="shared" si="76"/>
        <v>54.110999999999997</v>
      </c>
      <c r="J204">
        <f t="shared" si="76"/>
        <v>1981.961</v>
      </c>
      <c r="K204" s="73">
        <f t="shared" si="77"/>
        <v>14035715</v>
      </c>
      <c r="L204">
        <f t="shared" si="78"/>
        <v>31</v>
      </c>
      <c r="M204" s="13">
        <f t="shared" si="79"/>
        <v>8128</v>
      </c>
      <c r="N204" s="13">
        <f t="shared" si="80"/>
        <v>5</v>
      </c>
      <c r="O204" s="16">
        <f t="shared" si="81"/>
        <v>8133</v>
      </c>
      <c r="P204" s="13"/>
      <c r="Q204" s="13">
        <f t="shared" si="82"/>
        <v>13859866</v>
      </c>
      <c r="R204" s="13">
        <f t="shared" si="83"/>
        <v>14176072</v>
      </c>
      <c r="S204" s="13">
        <f t="shared" si="84"/>
        <v>316206</v>
      </c>
      <c r="T204" s="13">
        <f t="shared" si="85"/>
        <v>13868392</v>
      </c>
      <c r="U204" s="13">
        <f t="shared" si="86"/>
        <v>307680</v>
      </c>
      <c r="V204" s="11"/>
      <c r="W204" s="11"/>
      <c r="X204" s="11">
        <f t="shared" si="87"/>
        <v>8526</v>
      </c>
      <c r="Y204" s="11">
        <f t="shared" si="88"/>
        <v>271</v>
      </c>
      <c r="Z204" s="11">
        <f t="shared" si="89"/>
        <v>1113</v>
      </c>
      <c r="AA204" s="112">
        <f t="shared" si="90"/>
        <v>155</v>
      </c>
      <c r="AB204" s="11">
        <f t="shared" si="91"/>
        <v>9910</v>
      </c>
      <c r="AC204" s="11">
        <f t="shared" si="92"/>
        <v>0</v>
      </c>
      <c r="AD204" s="11">
        <f t="shared" si="71"/>
        <v>307680</v>
      </c>
      <c r="AF204">
        <f t="shared" si="72"/>
        <v>316206</v>
      </c>
      <c r="AH204">
        <f t="shared" si="93"/>
        <v>8526</v>
      </c>
      <c r="AK204">
        <f t="shared" si="73"/>
        <v>4536</v>
      </c>
      <c r="AP204">
        <v>4536</v>
      </c>
      <c r="AQ204" t="s">
        <v>175</v>
      </c>
      <c r="AR204">
        <v>4536</v>
      </c>
      <c r="AS204" s="73">
        <v>7988</v>
      </c>
      <c r="AT204" s="110">
        <v>1705.2</v>
      </c>
      <c r="AU204" s="73">
        <v>7988</v>
      </c>
      <c r="AV204">
        <v>223</v>
      </c>
      <c r="AW204" s="73">
        <v>86859</v>
      </c>
      <c r="AX204" s="73">
        <v>129951</v>
      </c>
      <c r="AY204" s="73">
        <v>13621138</v>
      </c>
      <c r="BA204">
        <v>4554</v>
      </c>
      <c r="BB204">
        <v>97.46</v>
      </c>
      <c r="BC204">
        <v>16.994</v>
      </c>
      <c r="BD204" s="110">
        <v>1199.5540000000001</v>
      </c>
      <c r="BE204">
        <v>27</v>
      </c>
      <c r="BF204">
        <v>4554</v>
      </c>
      <c r="BG204" s="73">
        <v>8629436</v>
      </c>
      <c r="BH204">
        <v>4554</v>
      </c>
      <c r="BI204" s="73">
        <v>8841395</v>
      </c>
      <c r="BJ204">
        <v>27</v>
      </c>
      <c r="BK204">
        <v>4536</v>
      </c>
      <c r="BL204" t="s">
        <v>175</v>
      </c>
      <c r="BM204">
        <v>4536</v>
      </c>
      <c r="BN204" s="110">
        <v>1705.2</v>
      </c>
      <c r="BO204">
        <v>222.65</v>
      </c>
      <c r="BP204">
        <v>54.110999999999997</v>
      </c>
      <c r="BQ204" s="110">
        <v>1981.961</v>
      </c>
      <c r="BR204">
        <v>31</v>
      </c>
      <c r="BT204">
        <v>4536</v>
      </c>
      <c r="BU204" t="s">
        <v>175</v>
      </c>
      <c r="BV204">
        <v>4536</v>
      </c>
      <c r="BW204" s="73">
        <v>7988</v>
      </c>
      <c r="BX204" s="73">
        <v>14035715</v>
      </c>
      <c r="BZ204" t="s">
        <v>181</v>
      </c>
    </row>
    <row r="205" spans="1:78" x14ac:dyDescent="0.2">
      <c r="A205" s="29">
        <v>198</v>
      </c>
      <c r="B205">
        <v>4554</v>
      </c>
      <c r="C205" t="s">
        <v>176</v>
      </c>
      <c r="D205">
        <v>4554</v>
      </c>
      <c r="E205" s="73">
        <v>7988</v>
      </c>
      <c r="F205">
        <f t="shared" si="74"/>
        <v>1085.0999999999999</v>
      </c>
      <c r="G205" s="73">
        <f t="shared" si="75"/>
        <v>7988</v>
      </c>
      <c r="H205">
        <f t="shared" si="76"/>
        <v>97.46</v>
      </c>
      <c r="I205">
        <f t="shared" si="76"/>
        <v>16.994</v>
      </c>
      <c r="J205">
        <f t="shared" si="76"/>
        <v>1199.5540000000001</v>
      </c>
      <c r="K205" s="73">
        <f t="shared" si="77"/>
        <v>8629436</v>
      </c>
      <c r="L205">
        <f t="shared" si="78"/>
        <v>27</v>
      </c>
      <c r="M205" s="13">
        <f t="shared" si="79"/>
        <v>8128</v>
      </c>
      <c r="N205" s="13">
        <f t="shared" si="80"/>
        <v>5</v>
      </c>
      <c r="O205" s="16">
        <f t="shared" si="81"/>
        <v>8133</v>
      </c>
      <c r="P205" s="13"/>
      <c r="Q205" s="13">
        <f t="shared" si="82"/>
        <v>8819693</v>
      </c>
      <c r="R205" s="13">
        <f t="shared" si="83"/>
        <v>8715730</v>
      </c>
      <c r="S205" s="13">
        <f t="shared" si="84"/>
        <v>0</v>
      </c>
      <c r="T205" s="13">
        <f t="shared" si="85"/>
        <v>8825118</v>
      </c>
      <c r="U205" s="13">
        <f t="shared" si="86"/>
        <v>0</v>
      </c>
      <c r="V205" s="11"/>
      <c r="W205" s="11"/>
      <c r="X205" s="11">
        <f t="shared" si="87"/>
        <v>5426</v>
      </c>
      <c r="Y205" s="11">
        <f t="shared" si="88"/>
        <v>85</v>
      </c>
      <c r="Z205" s="11">
        <f t="shared" si="89"/>
        <v>487</v>
      </c>
      <c r="AA205" s="112">
        <f t="shared" si="90"/>
        <v>135</v>
      </c>
      <c r="AB205" s="11">
        <f t="shared" si="91"/>
        <v>5998</v>
      </c>
      <c r="AC205" s="11">
        <f t="shared" si="92"/>
        <v>0</v>
      </c>
      <c r="AD205" s="11">
        <f t="shared" si="71"/>
        <v>0</v>
      </c>
      <c r="AF205">
        <f t="shared" si="72"/>
        <v>0</v>
      </c>
      <c r="AH205">
        <f t="shared" si="93"/>
        <v>0</v>
      </c>
      <c r="AK205">
        <f t="shared" si="73"/>
        <v>4554</v>
      </c>
      <c r="AP205">
        <v>4554</v>
      </c>
      <c r="AQ205" t="s">
        <v>176</v>
      </c>
      <c r="AR205">
        <v>4554</v>
      </c>
      <c r="AS205" s="73">
        <v>7988</v>
      </c>
      <c r="AT205" s="110">
        <v>1085.0999999999999</v>
      </c>
      <c r="AU205" s="73">
        <v>7988</v>
      </c>
      <c r="AV205">
        <v>97</v>
      </c>
      <c r="AW205" s="73">
        <v>29302</v>
      </c>
      <c r="AX205" s="73">
        <v>46749</v>
      </c>
      <c r="AY205" s="73">
        <v>8667779</v>
      </c>
      <c r="BA205">
        <v>4572</v>
      </c>
      <c r="BB205">
        <v>28.09</v>
      </c>
      <c r="BC205">
        <v>25.393999999999998</v>
      </c>
      <c r="BD205">
        <v>266.78399999999999</v>
      </c>
      <c r="BE205">
        <v>11.5</v>
      </c>
      <c r="BF205">
        <v>4572</v>
      </c>
      <c r="BG205" s="73">
        <v>1752567</v>
      </c>
      <c r="BH205">
        <v>4572</v>
      </c>
      <c r="BI205" s="73">
        <v>1737968</v>
      </c>
      <c r="BJ205">
        <v>11.5</v>
      </c>
      <c r="BK205">
        <v>4554</v>
      </c>
      <c r="BL205" t="s">
        <v>176</v>
      </c>
      <c r="BM205">
        <v>4554</v>
      </c>
      <c r="BN205" s="110">
        <v>1085.0999999999999</v>
      </c>
      <c r="BO205">
        <v>97.46</v>
      </c>
      <c r="BP205">
        <v>16.994</v>
      </c>
      <c r="BQ205" s="110">
        <v>1199.5540000000001</v>
      </c>
      <c r="BR205">
        <v>27</v>
      </c>
      <c r="BT205">
        <v>4554</v>
      </c>
      <c r="BU205" t="s">
        <v>176</v>
      </c>
      <c r="BV205">
        <v>4554</v>
      </c>
      <c r="BW205" s="73">
        <v>7988</v>
      </c>
      <c r="BX205" s="73">
        <v>8629436</v>
      </c>
      <c r="BZ205" t="s">
        <v>182</v>
      </c>
    </row>
    <row r="206" spans="1:78" x14ac:dyDescent="0.2">
      <c r="A206" s="29">
        <v>199</v>
      </c>
      <c r="B206">
        <v>4572</v>
      </c>
      <c r="C206" t="s">
        <v>177</v>
      </c>
      <c r="D206">
        <v>4572</v>
      </c>
      <c r="E206" s="73">
        <v>7988</v>
      </c>
      <c r="F206">
        <f t="shared" si="74"/>
        <v>213.3</v>
      </c>
      <c r="G206" s="73">
        <f t="shared" si="75"/>
        <v>7988</v>
      </c>
      <c r="H206">
        <f t="shared" si="76"/>
        <v>28.09</v>
      </c>
      <c r="I206">
        <f t="shared" si="76"/>
        <v>25.393999999999998</v>
      </c>
      <c r="J206">
        <f t="shared" si="76"/>
        <v>266.78399999999999</v>
      </c>
      <c r="K206" s="73">
        <f t="shared" si="77"/>
        <v>1752567</v>
      </c>
      <c r="L206">
        <f t="shared" si="78"/>
        <v>11.5</v>
      </c>
      <c r="M206" s="13">
        <f t="shared" si="79"/>
        <v>8128</v>
      </c>
      <c r="N206" s="13">
        <f t="shared" si="80"/>
        <v>5</v>
      </c>
      <c r="O206" s="16">
        <f t="shared" si="81"/>
        <v>8133</v>
      </c>
      <c r="P206" s="13"/>
      <c r="Q206" s="13">
        <f t="shared" si="82"/>
        <v>1733702</v>
      </c>
      <c r="R206" s="13">
        <f t="shared" si="83"/>
        <v>1770093</v>
      </c>
      <c r="S206" s="13">
        <f t="shared" si="84"/>
        <v>36391</v>
      </c>
      <c r="T206" s="13">
        <f t="shared" si="85"/>
        <v>1734769</v>
      </c>
      <c r="U206" s="13">
        <f t="shared" si="86"/>
        <v>35324</v>
      </c>
      <c r="V206" s="11"/>
      <c r="W206" s="11"/>
      <c r="X206" s="11">
        <f t="shared" si="87"/>
        <v>1067</v>
      </c>
      <c r="Y206" s="11">
        <f t="shared" si="88"/>
        <v>127</v>
      </c>
      <c r="Z206" s="11">
        <f t="shared" si="89"/>
        <v>140</v>
      </c>
      <c r="AA206" s="112">
        <f t="shared" si="90"/>
        <v>58</v>
      </c>
      <c r="AB206" s="11">
        <f t="shared" si="91"/>
        <v>1334</v>
      </c>
      <c r="AC206" s="11">
        <f t="shared" si="92"/>
        <v>0</v>
      </c>
      <c r="AD206" s="11">
        <f t="shared" si="71"/>
        <v>35324</v>
      </c>
      <c r="AF206">
        <f t="shared" si="72"/>
        <v>36391</v>
      </c>
      <c r="AH206">
        <f t="shared" si="93"/>
        <v>1067</v>
      </c>
      <c r="AK206">
        <f t="shared" si="73"/>
        <v>4572</v>
      </c>
      <c r="AP206">
        <v>4572</v>
      </c>
      <c r="AQ206" t="s">
        <v>177</v>
      </c>
      <c r="AR206">
        <v>4572</v>
      </c>
      <c r="AS206" s="73">
        <v>7988</v>
      </c>
      <c r="AT206">
        <v>213.3</v>
      </c>
      <c r="AU206" s="73">
        <v>7988</v>
      </c>
      <c r="AV206">
        <v>28</v>
      </c>
      <c r="AW206" s="73">
        <v>2912</v>
      </c>
      <c r="AX206" s="73">
        <v>4453</v>
      </c>
      <c r="AY206" s="73">
        <v>1703840</v>
      </c>
      <c r="BA206">
        <v>4581</v>
      </c>
      <c r="BB206">
        <v>697.78</v>
      </c>
      <c r="BC206">
        <v>79.006</v>
      </c>
      <c r="BD206" s="110">
        <v>5016.0860000000002</v>
      </c>
      <c r="BE206">
        <v>103.5</v>
      </c>
      <c r="BF206">
        <v>4581</v>
      </c>
      <c r="BG206" s="73">
        <v>34475409</v>
      </c>
      <c r="BH206">
        <v>4581</v>
      </c>
      <c r="BI206" s="73">
        <v>34541816</v>
      </c>
      <c r="BJ206">
        <v>103.5</v>
      </c>
      <c r="BK206">
        <v>4572</v>
      </c>
      <c r="BL206" t="s">
        <v>177</v>
      </c>
      <c r="BM206">
        <v>4572</v>
      </c>
      <c r="BN206">
        <v>213.3</v>
      </c>
      <c r="BO206">
        <v>28.09</v>
      </c>
      <c r="BP206">
        <v>25.393999999999998</v>
      </c>
      <c r="BQ206">
        <v>266.78399999999999</v>
      </c>
      <c r="BR206">
        <v>11.5</v>
      </c>
      <c r="BT206">
        <v>4572</v>
      </c>
      <c r="BU206" t="s">
        <v>177</v>
      </c>
      <c r="BV206">
        <v>4572</v>
      </c>
      <c r="BW206" s="73">
        <v>7988</v>
      </c>
      <c r="BX206" s="73">
        <v>1752567</v>
      </c>
      <c r="BZ206" t="s">
        <v>183</v>
      </c>
    </row>
    <row r="207" spans="1:78" x14ac:dyDescent="0.2">
      <c r="A207" s="29">
        <v>200</v>
      </c>
      <c r="B207">
        <v>4581</v>
      </c>
      <c r="C207" t="s">
        <v>178</v>
      </c>
      <c r="D207">
        <v>4581</v>
      </c>
      <c r="E207" s="73">
        <v>7988</v>
      </c>
      <c r="F207">
        <f t="shared" si="74"/>
        <v>4239.3</v>
      </c>
      <c r="G207" s="73">
        <f t="shared" si="75"/>
        <v>7988</v>
      </c>
      <c r="H207">
        <f t="shared" si="76"/>
        <v>697.78</v>
      </c>
      <c r="I207">
        <f t="shared" si="76"/>
        <v>79.006</v>
      </c>
      <c r="J207">
        <f t="shared" si="76"/>
        <v>5016.0860000000002</v>
      </c>
      <c r="K207" s="73">
        <f t="shared" si="77"/>
        <v>34475409</v>
      </c>
      <c r="L207">
        <f t="shared" si="78"/>
        <v>103.5</v>
      </c>
      <c r="M207" s="13">
        <f t="shared" si="79"/>
        <v>8128</v>
      </c>
      <c r="N207" s="13">
        <f t="shared" si="80"/>
        <v>5</v>
      </c>
      <c r="O207" s="16">
        <f t="shared" si="81"/>
        <v>8133</v>
      </c>
      <c r="P207" s="13"/>
      <c r="Q207" s="13">
        <f t="shared" si="82"/>
        <v>34457030</v>
      </c>
      <c r="R207" s="13">
        <f t="shared" si="83"/>
        <v>34820163</v>
      </c>
      <c r="S207" s="13">
        <f t="shared" si="84"/>
        <v>363133</v>
      </c>
      <c r="T207" s="13">
        <f t="shared" si="85"/>
        <v>34478227</v>
      </c>
      <c r="U207" s="13">
        <f t="shared" si="86"/>
        <v>341936</v>
      </c>
      <c r="V207" s="11"/>
      <c r="W207" s="11"/>
      <c r="X207" s="11">
        <f t="shared" si="87"/>
        <v>21197</v>
      </c>
      <c r="Y207" s="11">
        <f t="shared" si="88"/>
        <v>395</v>
      </c>
      <c r="Z207" s="11">
        <f t="shared" si="89"/>
        <v>3489</v>
      </c>
      <c r="AA207" s="112">
        <f t="shared" si="90"/>
        <v>518</v>
      </c>
      <c r="AB207" s="11">
        <f t="shared" si="91"/>
        <v>25081</v>
      </c>
      <c r="AC207" s="11">
        <f t="shared" si="92"/>
        <v>0</v>
      </c>
      <c r="AD207" s="11">
        <f t="shared" si="71"/>
        <v>341936</v>
      </c>
      <c r="AF207">
        <f t="shared" si="72"/>
        <v>363133</v>
      </c>
      <c r="AH207">
        <f t="shared" si="93"/>
        <v>21197</v>
      </c>
      <c r="AK207">
        <f t="shared" si="73"/>
        <v>4581</v>
      </c>
      <c r="AP207">
        <v>4581</v>
      </c>
      <c r="AQ207" t="s">
        <v>178</v>
      </c>
      <c r="AR207">
        <v>4581</v>
      </c>
      <c r="AS207" s="73">
        <v>7988</v>
      </c>
      <c r="AT207" s="110">
        <v>4239.3</v>
      </c>
      <c r="AU207" s="73">
        <v>7988</v>
      </c>
      <c r="AV207">
        <v>698</v>
      </c>
      <c r="AW207" s="73">
        <v>163770</v>
      </c>
      <c r="AX207" s="73">
        <v>260884</v>
      </c>
      <c r="AY207" s="73">
        <v>33863528</v>
      </c>
      <c r="BA207">
        <v>4599</v>
      </c>
      <c r="BB207">
        <v>74.81</v>
      </c>
      <c r="BC207">
        <v>29.835999999999999</v>
      </c>
      <c r="BD207">
        <v>688.24599999999998</v>
      </c>
      <c r="BE207">
        <v>11</v>
      </c>
      <c r="BF207">
        <v>4599</v>
      </c>
      <c r="BG207" s="73">
        <v>4623216</v>
      </c>
      <c r="BH207">
        <v>4599</v>
      </c>
      <c r="BI207" s="73">
        <v>4797192</v>
      </c>
      <c r="BJ207">
        <v>11</v>
      </c>
      <c r="BK207">
        <v>4581</v>
      </c>
      <c r="BL207" t="s">
        <v>178</v>
      </c>
      <c r="BM207">
        <v>4581</v>
      </c>
      <c r="BN207" s="110">
        <v>4239.3</v>
      </c>
      <c r="BO207">
        <v>697.78</v>
      </c>
      <c r="BP207">
        <v>79.006</v>
      </c>
      <c r="BQ207" s="110">
        <v>5016.0860000000002</v>
      </c>
      <c r="BR207">
        <v>103.5</v>
      </c>
      <c r="BT207">
        <v>4581</v>
      </c>
      <c r="BU207" t="s">
        <v>178</v>
      </c>
      <c r="BV207">
        <v>4581</v>
      </c>
      <c r="BW207" s="73">
        <v>7988</v>
      </c>
      <c r="BX207" s="73">
        <v>34475409</v>
      </c>
      <c r="BZ207" t="s">
        <v>184</v>
      </c>
    </row>
    <row r="208" spans="1:78" x14ac:dyDescent="0.2">
      <c r="A208" s="29">
        <v>201</v>
      </c>
      <c r="B208">
        <v>4599</v>
      </c>
      <c r="C208" t="s">
        <v>179</v>
      </c>
      <c r="D208">
        <v>4599</v>
      </c>
      <c r="E208" s="73">
        <v>7988</v>
      </c>
      <c r="F208">
        <f t="shared" si="74"/>
        <v>583.6</v>
      </c>
      <c r="G208" s="73">
        <f t="shared" si="75"/>
        <v>8060</v>
      </c>
      <c r="H208">
        <f t="shared" si="76"/>
        <v>74.81</v>
      </c>
      <c r="I208">
        <f t="shared" si="76"/>
        <v>29.835999999999999</v>
      </c>
      <c r="J208">
        <f t="shared" si="76"/>
        <v>688.24599999999998</v>
      </c>
      <c r="K208" s="73">
        <f t="shared" si="77"/>
        <v>4623216</v>
      </c>
      <c r="L208">
        <f t="shared" si="78"/>
        <v>11</v>
      </c>
      <c r="M208" s="13">
        <f t="shared" si="79"/>
        <v>8200</v>
      </c>
      <c r="N208" s="13">
        <f t="shared" si="80"/>
        <v>0</v>
      </c>
      <c r="O208" s="16">
        <f t="shared" si="81"/>
        <v>8200</v>
      </c>
      <c r="P208" s="13"/>
      <c r="Q208" s="13">
        <f t="shared" si="82"/>
        <v>4785520</v>
      </c>
      <c r="R208" s="13">
        <f t="shared" si="83"/>
        <v>4669448</v>
      </c>
      <c r="S208" s="13">
        <f t="shared" si="84"/>
        <v>0</v>
      </c>
      <c r="T208" s="13">
        <f t="shared" si="85"/>
        <v>4785520</v>
      </c>
      <c r="U208" s="13">
        <f t="shared" si="86"/>
        <v>0</v>
      </c>
      <c r="V208" s="11"/>
      <c r="W208" s="11"/>
      <c r="X208" s="11">
        <f t="shared" si="87"/>
        <v>0</v>
      </c>
      <c r="Y208" s="11">
        <f t="shared" si="88"/>
        <v>0</v>
      </c>
      <c r="Z208" s="11">
        <f t="shared" si="89"/>
        <v>0</v>
      </c>
      <c r="AA208" s="112">
        <f t="shared" si="90"/>
        <v>55</v>
      </c>
      <c r="AB208" s="11">
        <f t="shared" si="91"/>
        <v>0</v>
      </c>
      <c r="AC208" s="11">
        <f t="shared" si="92"/>
        <v>3441</v>
      </c>
      <c r="AD208" s="11">
        <f t="shared" si="71"/>
        <v>0</v>
      </c>
      <c r="AF208">
        <f t="shared" si="72"/>
        <v>0</v>
      </c>
      <c r="AH208">
        <f t="shared" si="93"/>
        <v>0</v>
      </c>
      <c r="AK208">
        <f t="shared" si="73"/>
        <v>4599</v>
      </c>
      <c r="AP208">
        <v>4599</v>
      </c>
      <c r="AQ208" t="s">
        <v>179</v>
      </c>
      <c r="AR208">
        <v>4599</v>
      </c>
      <c r="AS208" s="73">
        <v>7988</v>
      </c>
      <c r="AT208">
        <v>583.6</v>
      </c>
      <c r="AU208" s="73">
        <v>8060</v>
      </c>
      <c r="AV208">
        <v>75</v>
      </c>
      <c r="AW208" s="73">
        <v>21378</v>
      </c>
      <c r="AX208" s="73">
        <v>31575</v>
      </c>
      <c r="AY208" s="73">
        <v>4703816</v>
      </c>
      <c r="BA208">
        <v>4617</v>
      </c>
      <c r="BB208">
        <v>190.03</v>
      </c>
      <c r="BC208">
        <v>38.93</v>
      </c>
      <c r="BD208" s="110">
        <v>1579.26</v>
      </c>
      <c r="BE208">
        <v>41</v>
      </c>
      <c r="BF208">
        <v>4617</v>
      </c>
      <c r="BG208" s="73">
        <v>11174413</v>
      </c>
      <c r="BH208">
        <v>4617</v>
      </c>
      <c r="BI208" s="73">
        <v>11002244</v>
      </c>
      <c r="BJ208">
        <v>41</v>
      </c>
      <c r="BK208">
        <v>4599</v>
      </c>
      <c r="BL208" t="s">
        <v>179</v>
      </c>
      <c r="BM208">
        <v>4599</v>
      </c>
      <c r="BN208">
        <v>583.6</v>
      </c>
      <c r="BO208">
        <v>74.81</v>
      </c>
      <c r="BP208">
        <v>29.835999999999999</v>
      </c>
      <c r="BQ208">
        <v>688.24599999999998</v>
      </c>
      <c r="BR208">
        <v>11</v>
      </c>
      <c r="BT208">
        <v>4599</v>
      </c>
      <c r="BU208" t="s">
        <v>179</v>
      </c>
      <c r="BV208">
        <v>4599</v>
      </c>
      <c r="BW208" s="73">
        <v>8060</v>
      </c>
      <c r="BX208" s="73">
        <v>4623216</v>
      </c>
      <c r="BZ208" t="s">
        <v>185</v>
      </c>
    </row>
    <row r="209" spans="1:78" x14ac:dyDescent="0.2">
      <c r="A209" s="29">
        <v>202</v>
      </c>
      <c r="B209">
        <v>4617</v>
      </c>
      <c r="C209" t="s">
        <v>180</v>
      </c>
      <c r="D209">
        <v>4617</v>
      </c>
      <c r="E209" s="73">
        <v>7988</v>
      </c>
      <c r="F209">
        <f t="shared" si="74"/>
        <v>1350.3</v>
      </c>
      <c r="G209" s="73">
        <f t="shared" si="75"/>
        <v>7988</v>
      </c>
      <c r="H209">
        <f t="shared" si="76"/>
        <v>190.03</v>
      </c>
      <c r="I209">
        <f t="shared" si="76"/>
        <v>38.93</v>
      </c>
      <c r="J209">
        <f t="shared" si="76"/>
        <v>1579.26</v>
      </c>
      <c r="K209" s="73">
        <f t="shared" si="77"/>
        <v>11174413</v>
      </c>
      <c r="L209">
        <f t="shared" si="78"/>
        <v>41</v>
      </c>
      <c r="M209" s="13">
        <f t="shared" si="79"/>
        <v>8128</v>
      </c>
      <c r="N209" s="13">
        <f t="shared" si="80"/>
        <v>5</v>
      </c>
      <c r="O209" s="16">
        <f t="shared" si="81"/>
        <v>8133</v>
      </c>
      <c r="P209" s="13"/>
      <c r="Q209" s="13">
        <f t="shared" si="82"/>
        <v>10975238</v>
      </c>
      <c r="R209" s="13">
        <f t="shared" si="83"/>
        <v>11286157</v>
      </c>
      <c r="S209" s="13">
        <f t="shared" si="84"/>
        <v>310919</v>
      </c>
      <c r="T209" s="13">
        <f t="shared" si="85"/>
        <v>10981990</v>
      </c>
      <c r="U209" s="13">
        <f t="shared" si="86"/>
        <v>304167</v>
      </c>
      <c r="V209" s="11"/>
      <c r="W209" s="11"/>
      <c r="X209" s="11">
        <f t="shared" si="87"/>
        <v>6752</v>
      </c>
      <c r="Y209" s="11">
        <f t="shared" si="88"/>
        <v>195</v>
      </c>
      <c r="Z209" s="11">
        <f t="shared" si="89"/>
        <v>950</v>
      </c>
      <c r="AA209" s="112">
        <f t="shared" si="90"/>
        <v>205</v>
      </c>
      <c r="AB209" s="11">
        <f t="shared" si="91"/>
        <v>7897</v>
      </c>
      <c r="AC209" s="11">
        <f t="shared" si="92"/>
        <v>0</v>
      </c>
      <c r="AD209" s="11">
        <f t="shared" si="71"/>
        <v>304167</v>
      </c>
      <c r="AF209">
        <f t="shared" si="72"/>
        <v>310919</v>
      </c>
      <c r="AH209">
        <f t="shared" si="93"/>
        <v>6752</v>
      </c>
      <c r="AK209">
        <f t="shared" si="73"/>
        <v>4617</v>
      </c>
      <c r="AP209">
        <v>4617</v>
      </c>
      <c r="AQ209" t="s">
        <v>180</v>
      </c>
      <c r="AR209">
        <v>4617</v>
      </c>
      <c r="AS209" s="73">
        <v>7988</v>
      </c>
      <c r="AT209" s="110">
        <v>1350.3</v>
      </c>
      <c r="AU209" s="73">
        <v>7988</v>
      </c>
      <c r="AV209">
        <v>190</v>
      </c>
      <c r="AW209" s="73">
        <v>51583</v>
      </c>
      <c r="AX209" s="73">
        <v>80514</v>
      </c>
      <c r="AY209" s="73">
        <v>10786196</v>
      </c>
      <c r="BA209">
        <v>4644</v>
      </c>
      <c r="BB209">
        <v>52.58</v>
      </c>
      <c r="BC209">
        <v>39.999000000000002</v>
      </c>
      <c r="BD209">
        <v>522.279</v>
      </c>
      <c r="BE209">
        <v>14.5</v>
      </c>
      <c r="BF209">
        <v>4644</v>
      </c>
      <c r="BG209" s="73">
        <v>3631920</v>
      </c>
      <c r="BH209">
        <v>4644</v>
      </c>
      <c r="BI209" s="73">
        <v>3522251</v>
      </c>
      <c r="BJ209">
        <v>14.5</v>
      </c>
      <c r="BK209">
        <v>4617</v>
      </c>
      <c r="BL209" t="s">
        <v>180</v>
      </c>
      <c r="BM209">
        <v>4617</v>
      </c>
      <c r="BN209" s="110">
        <v>1350.3</v>
      </c>
      <c r="BO209">
        <v>190.03</v>
      </c>
      <c r="BP209">
        <v>38.93</v>
      </c>
      <c r="BQ209" s="110">
        <v>1579.26</v>
      </c>
      <c r="BR209">
        <v>41</v>
      </c>
      <c r="BT209">
        <v>4617</v>
      </c>
      <c r="BU209" t="s">
        <v>180</v>
      </c>
      <c r="BV209">
        <v>4617</v>
      </c>
      <c r="BW209" s="73">
        <v>7988</v>
      </c>
      <c r="BX209" s="73">
        <v>11174413</v>
      </c>
      <c r="BZ209" t="s">
        <v>186</v>
      </c>
    </row>
    <row r="210" spans="1:78" x14ac:dyDescent="0.2">
      <c r="A210" s="29">
        <v>203</v>
      </c>
      <c r="B210">
        <v>4644</v>
      </c>
      <c r="C210" t="s">
        <v>183</v>
      </c>
      <c r="D210">
        <v>4644</v>
      </c>
      <c r="E210" s="73">
        <v>7988</v>
      </c>
      <c r="F210">
        <f t="shared" si="74"/>
        <v>429.7</v>
      </c>
      <c r="G210" s="73">
        <f t="shared" si="75"/>
        <v>8037</v>
      </c>
      <c r="H210">
        <f t="shared" si="76"/>
        <v>52.58</v>
      </c>
      <c r="I210">
        <f t="shared" si="76"/>
        <v>39.999000000000002</v>
      </c>
      <c r="J210">
        <f t="shared" si="76"/>
        <v>522.279</v>
      </c>
      <c r="K210" s="73">
        <f t="shared" si="77"/>
        <v>3631920</v>
      </c>
      <c r="L210">
        <f t="shared" si="78"/>
        <v>14.5</v>
      </c>
      <c r="M210" s="13">
        <f t="shared" si="79"/>
        <v>8177</v>
      </c>
      <c r="N210" s="13">
        <f t="shared" si="80"/>
        <v>0</v>
      </c>
      <c r="O210" s="16">
        <f t="shared" si="81"/>
        <v>8177</v>
      </c>
      <c r="P210" s="13"/>
      <c r="Q210" s="13">
        <f t="shared" si="82"/>
        <v>3513657</v>
      </c>
      <c r="R210" s="13">
        <f t="shared" si="83"/>
        <v>3668239</v>
      </c>
      <c r="S210" s="13">
        <f t="shared" si="84"/>
        <v>154582</v>
      </c>
      <c r="T210" s="13">
        <f t="shared" si="85"/>
        <v>3513657</v>
      </c>
      <c r="U210" s="13">
        <f t="shared" si="86"/>
        <v>154582</v>
      </c>
      <c r="V210" s="11"/>
      <c r="W210" s="11"/>
      <c r="X210" s="11">
        <f t="shared" si="87"/>
        <v>0</v>
      </c>
      <c r="Y210" s="11">
        <f t="shared" si="88"/>
        <v>0</v>
      </c>
      <c r="Z210" s="11">
        <f t="shared" si="89"/>
        <v>0</v>
      </c>
      <c r="AA210" s="112">
        <f t="shared" si="90"/>
        <v>73</v>
      </c>
      <c r="AB210" s="11">
        <f t="shared" si="91"/>
        <v>0</v>
      </c>
      <c r="AC210" s="11">
        <f t="shared" si="92"/>
        <v>2611</v>
      </c>
      <c r="AD210" s="11">
        <f t="shared" si="71"/>
        <v>154582</v>
      </c>
      <c r="AF210">
        <f t="shared" si="72"/>
        <v>154582</v>
      </c>
      <c r="AH210">
        <f t="shared" si="93"/>
        <v>0</v>
      </c>
      <c r="AK210">
        <f t="shared" si="73"/>
        <v>4644</v>
      </c>
      <c r="AP210">
        <v>4644</v>
      </c>
      <c r="AQ210" t="s">
        <v>183</v>
      </c>
      <c r="AR210">
        <v>4644</v>
      </c>
      <c r="AS210" s="73">
        <v>7988</v>
      </c>
      <c r="AT210">
        <v>429.7</v>
      </c>
      <c r="AU210" s="73">
        <v>8037</v>
      </c>
      <c r="AV210">
        <v>53</v>
      </c>
      <c r="AW210" s="73">
        <v>16429</v>
      </c>
      <c r="AX210" s="73">
        <v>22621</v>
      </c>
      <c r="AY210" s="73">
        <v>3453499</v>
      </c>
      <c r="BA210">
        <v>4662</v>
      </c>
      <c r="BB210">
        <v>103.95</v>
      </c>
      <c r="BC210">
        <v>57.808</v>
      </c>
      <c r="BD210" s="110">
        <v>1141.058</v>
      </c>
      <c r="BE210">
        <v>37.5</v>
      </c>
      <c r="BF210">
        <v>4662</v>
      </c>
      <c r="BG210" s="73">
        <v>7930486</v>
      </c>
      <c r="BH210">
        <v>4662</v>
      </c>
      <c r="BI210" s="73">
        <v>7979336</v>
      </c>
      <c r="BJ210">
        <v>37.5</v>
      </c>
      <c r="BK210">
        <v>4644</v>
      </c>
      <c r="BL210" t="s">
        <v>183</v>
      </c>
      <c r="BM210">
        <v>4644</v>
      </c>
      <c r="BN210">
        <v>429.7</v>
      </c>
      <c r="BO210">
        <v>52.58</v>
      </c>
      <c r="BP210">
        <v>39.999000000000002</v>
      </c>
      <c r="BQ210">
        <v>522.279</v>
      </c>
      <c r="BR210">
        <v>14.5</v>
      </c>
      <c r="BT210">
        <v>4644</v>
      </c>
      <c r="BU210" t="s">
        <v>183</v>
      </c>
      <c r="BV210">
        <v>4644</v>
      </c>
      <c r="BW210" s="73">
        <v>8037</v>
      </c>
      <c r="BX210" s="73">
        <v>3631920</v>
      </c>
      <c r="BZ210" t="s">
        <v>187</v>
      </c>
    </row>
    <row r="211" spans="1:78" x14ac:dyDescent="0.2">
      <c r="A211" s="29">
        <v>204</v>
      </c>
      <c r="B211">
        <v>4662</v>
      </c>
      <c r="C211" t="s">
        <v>181</v>
      </c>
      <c r="D211">
        <v>4662</v>
      </c>
      <c r="E211" s="73">
        <v>7988</v>
      </c>
      <c r="F211">
        <f t="shared" si="74"/>
        <v>979.3</v>
      </c>
      <c r="G211" s="73">
        <f t="shared" si="75"/>
        <v>7988</v>
      </c>
      <c r="H211">
        <f t="shared" si="76"/>
        <v>103.95</v>
      </c>
      <c r="I211">
        <f t="shared" si="76"/>
        <v>57.808</v>
      </c>
      <c r="J211">
        <f t="shared" si="76"/>
        <v>1141.058</v>
      </c>
      <c r="K211" s="73">
        <f t="shared" si="77"/>
        <v>7930486</v>
      </c>
      <c r="L211">
        <f t="shared" si="78"/>
        <v>37.5</v>
      </c>
      <c r="M211" s="13">
        <f t="shared" si="79"/>
        <v>8128</v>
      </c>
      <c r="N211" s="13">
        <f t="shared" si="80"/>
        <v>5</v>
      </c>
      <c r="O211" s="16">
        <f t="shared" si="81"/>
        <v>8133</v>
      </c>
      <c r="P211" s="13"/>
      <c r="Q211" s="13">
        <f t="shared" si="82"/>
        <v>7959750</v>
      </c>
      <c r="R211" s="13">
        <f t="shared" si="83"/>
        <v>8009791</v>
      </c>
      <c r="S211" s="13">
        <f t="shared" si="84"/>
        <v>50041</v>
      </c>
      <c r="T211" s="13">
        <f t="shared" si="85"/>
        <v>7964647</v>
      </c>
      <c r="U211" s="13">
        <f t="shared" si="86"/>
        <v>45144</v>
      </c>
      <c r="V211" s="11"/>
      <c r="W211" s="11"/>
      <c r="X211" s="11">
        <f t="shared" si="87"/>
        <v>4897</v>
      </c>
      <c r="Y211" s="11">
        <f t="shared" si="88"/>
        <v>289</v>
      </c>
      <c r="Z211" s="11">
        <f t="shared" si="89"/>
        <v>520</v>
      </c>
      <c r="AA211" s="112">
        <f t="shared" si="90"/>
        <v>188</v>
      </c>
      <c r="AB211" s="11">
        <f t="shared" si="91"/>
        <v>5706</v>
      </c>
      <c r="AC211" s="11">
        <f t="shared" si="92"/>
        <v>0</v>
      </c>
      <c r="AD211" s="11">
        <f t="shared" si="71"/>
        <v>45144</v>
      </c>
      <c r="AF211">
        <f t="shared" si="72"/>
        <v>50041</v>
      </c>
      <c r="AH211">
        <f t="shared" si="93"/>
        <v>4897</v>
      </c>
      <c r="AK211">
        <f t="shared" si="73"/>
        <v>4662</v>
      </c>
      <c r="AP211">
        <v>4662</v>
      </c>
      <c r="AQ211" t="s">
        <v>181</v>
      </c>
      <c r="AR211">
        <v>4662</v>
      </c>
      <c r="AS211" s="73">
        <v>7988</v>
      </c>
      <c r="AT211">
        <v>979.3</v>
      </c>
      <c r="AU211" s="73">
        <v>7988</v>
      </c>
      <c r="AV211">
        <v>104</v>
      </c>
      <c r="AW211" s="73">
        <v>61398</v>
      </c>
      <c r="AX211" s="73">
        <v>86663</v>
      </c>
      <c r="AY211" s="73">
        <v>7822648</v>
      </c>
      <c r="BA211">
        <v>4689</v>
      </c>
      <c r="BB211">
        <v>66.040000000000006</v>
      </c>
      <c r="BC211">
        <v>19.727</v>
      </c>
      <c r="BD211">
        <v>607.16700000000003</v>
      </c>
      <c r="BE211">
        <v>11.5</v>
      </c>
      <c r="BF211">
        <v>4689</v>
      </c>
      <c r="BG211" s="73">
        <v>4352661</v>
      </c>
      <c r="BH211">
        <v>4689</v>
      </c>
      <c r="BI211" s="73">
        <v>4248367</v>
      </c>
      <c r="BJ211">
        <v>11.5</v>
      </c>
      <c r="BK211">
        <v>4662</v>
      </c>
      <c r="BL211" t="s">
        <v>181</v>
      </c>
      <c r="BM211">
        <v>4662</v>
      </c>
      <c r="BN211">
        <v>979.3</v>
      </c>
      <c r="BO211">
        <v>103.95</v>
      </c>
      <c r="BP211">
        <v>57.808</v>
      </c>
      <c r="BQ211" s="110">
        <v>1141.058</v>
      </c>
      <c r="BR211">
        <v>37.5</v>
      </c>
      <c r="BT211">
        <v>4662</v>
      </c>
      <c r="BU211" t="s">
        <v>181</v>
      </c>
      <c r="BV211">
        <v>4662</v>
      </c>
      <c r="BW211" s="73">
        <v>7988</v>
      </c>
      <c r="BX211" s="73">
        <v>7930486</v>
      </c>
      <c r="BZ211" t="s">
        <v>344</v>
      </c>
    </row>
    <row r="212" spans="1:78" x14ac:dyDescent="0.2">
      <c r="A212" s="29">
        <v>205</v>
      </c>
      <c r="B212">
        <v>4689</v>
      </c>
      <c r="C212" t="s">
        <v>182</v>
      </c>
      <c r="D212">
        <v>4689</v>
      </c>
      <c r="E212" s="73">
        <v>7988</v>
      </c>
      <c r="F212">
        <f t="shared" si="74"/>
        <v>521.4</v>
      </c>
      <c r="G212" s="73">
        <f t="shared" si="75"/>
        <v>7988</v>
      </c>
      <c r="H212">
        <f t="shared" si="76"/>
        <v>66.040000000000006</v>
      </c>
      <c r="I212">
        <f t="shared" si="76"/>
        <v>19.727</v>
      </c>
      <c r="J212">
        <f t="shared" si="76"/>
        <v>607.16700000000003</v>
      </c>
      <c r="K212" s="73">
        <f t="shared" si="77"/>
        <v>4352661</v>
      </c>
      <c r="L212">
        <f t="shared" si="78"/>
        <v>11.5</v>
      </c>
      <c r="M212" s="13">
        <f t="shared" si="79"/>
        <v>8128</v>
      </c>
      <c r="N212" s="13">
        <f t="shared" si="80"/>
        <v>5</v>
      </c>
      <c r="O212" s="16">
        <f t="shared" si="81"/>
        <v>8133</v>
      </c>
      <c r="P212" s="13"/>
      <c r="Q212" s="13">
        <f t="shared" si="82"/>
        <v>4237939</v>
      </c>
      <c r="R212" s="13">
        <f t="shared" si="83"/>
        <v>4396188</v>
      </c>
      <c r="S212" s="13">
        <f t="shared" si="84"/>
        <v>158249</v>
      </c>
      <c r="T212" s="13">
        <f t="shared" si="85"/>
        <v>4240546</v>
      </c>
      <c r="U212" s="13">
        <f t="shared" si="86"/>
        <v>155642</v>
      </c>
      <c r="V212" s="11"/>
      <c r="W212" s="11"/>
      <c r="X212" s="11">
        <f t="shared" si="87"/>
        <v>2607</v>
      </c>
      <c r="Y212" s="11">
        <f t="shared" si="88"/>
        <v>99</v>
      </c>
      <c r="Z212" s="11">
        <f t="shared" si="89"/>
        <v>330</v>
      </c>
      <c r="AA212" s="112">
        <f t="shared" si="90"/>
        <v>58</v>
      </c>
      <c r="AB212" s="11">
        <f t="shared" si="91"/>
        <v>3036</v>
      </c>
      <c r="AC212" s="11">
        <f t="shared" si="92"/>
        <v>0</v>
      </c>
      <c r="AD212" s="11">
        <f t="shared" si="71"/>
        <v>155642</v>
      </c>
      <c r="AF212">
        <f t="shared" si="72"/>
        <v>158249</v>
      </c>
      <c r="AH212">
        <f t="shared" si="93"/>
        <v>2607</v>
      </c>
      <c r="AK212">
        <f t="shared" si="73"/>
        <v>4689</v>
      </c>
      <c r="AP212">
        <v>4689</v>
      </c>
      <c r="AQ212" t="s">
        <v>182</v>
      </c>
      <c r="AR212">
        <v>4689</v>
      </c>
      <c r="AS212" s="73">
        <v>7988</v>
      </c>
      <c r="AT212">
        <v>521.4</v>
      </c>
      <c r="AU212" s="73">
        <v>7988</v>
      </c>
      <c r="AV212">
        <v>66</v>
      </c>
      <c r="AW212" s="73">
        <v>12124</v>
      </c>
      <c r="AX212" s="73">
        <v>19911</v>
      </c>
      <c r="AY212" s="73">
        <v>4164943</v>
      </c>
      <c r="BA212">
        <v>4725</v>
      </c>
      <c r="BB212">
        <v>540.92999999999995</v>
      </c>
      <c r="BC212">
        <v>56.41</v>
      </c>
      <c r="BD212" s="110">
        <v>3405.84</v>
      </c>
      <c r="BE212">
        <v>35</v>
      </c>
      <c r="BF212">
        <v>4725</v>
      </c>
      <c r="BG212" s="73">
        <v>22716274</v>
      </c>
      <c r="BH212">
        <v>4725</v>
      </c>
      <c r="BI212" s="73">
        <v>22883658</v>
      </c>
      <c r="BJ212">
        <v>35</v>
      </c>
      <c r="BK212">
        <v>4689</v>
      </c>
      <c r="BL212" t="s">
        <v>182</v>
      </c>
      <c r="BM212">
        <v>4689</v>
      </c>
      <c r="BN212">
        <v>521.4</v>
      </c>
      <c r="BO212">
        <v>66.040000000000006</v>
      </c>
      <c r="BP212">
        <v>19.727</v>
      </c>
      <c r="BQ212">
        <v>607.16700000000003</v>
      </c>
      <c r="BR212">
        <v>11.5</v>
      </c>
      <c r="BT212">
        <v>4689</v>
      </c>
      <c r="BU212" t="s">
        <v>182</v>
      </c>
      <c r="BV212">
        <v>4689</v>
      </c>
      <c r="BW212" s="73">
        <v>7988</v>
      </c>
      <c r="BX212" s="73">
        <v>4352661</v>
      </c>
      <c r="BZ212" t="s">
        <v>188</v>
      </c>
    </row>
    <row r="213" spans="1:78" x14ac:dyDescent="0.2">
      <c r="A213" s="29">
        <v>206</v>
      </c>
      <c r="B213">
        <v>4725</v>
      </c>
      <c r="C213" t="s">
        <v>184</v>
      </c>
      <c r="D213">
        <v>4725</v>
      </c>
      <c r="E213" s="73">
        <v>7988</v>
      </c>
      <c r="F213">
        <f t="shared" si="74"/>
        <v>2808.5</v>
      </c>
      <c r="G213" s="73">
        <f t="shared" si="75"/>
        <v>7988</v>
      </c>
      <c r="H213">
        <f t="shared" si="76"/>
        <v>540.92999999999995</v>
      </c>
      <c r="I213">
        <f t="shared" si="76"/>
        <v>56.41</v>
      </c>
      <c r="J213">
        <f t="shared" si="76"/>
        <v>3405.84</v>
      </c>
      <c r="K213" s="73">
        <f t="shared" si="77"/>
        <v>22716274</v>
      </c>
      <c r="L213">
        <f t="shared" si="78"/>
        <v>35</v>
      </c>
      <c r="M213" s="13">
        <f t="shared" si="79"/>
        <v>8128</v>
      </c>
      <c r="N213" s="13">
        <f t="shared" si="80"/>
        <v>5</v>
      </c>
      <c r="O213" s="16">
        <f t="shared" si="81"/>
        <v>8133</v>
      </c>
      <c r="P213" s="13"/>
      <c r="Q213" s="13">
        <f t="shared" si="82"/>
        <v>22827488</v>
      </c>
      <c r="R213" s="13">
        <f t="shared" si="83"/>
        <v>22943437</v>
      </c>
      <c r="S213" s="13">
        <f t="shared" si="84"/>
        <v>115949</v>
      </c>
      <c r="T213" s="13">
        <f t="shared" si="85"/>
        <v>22841531</v>
      </c>
      <c r="U213" s="13">
        <f t="shared" si="86"/>
        <v>101906</v>
      </c>
      <c r="V213" s="11"/>
      <c r="W213" s="11"/>
      <c r="X213" s="11">
        <f t="shared" si="87"/>
        <v>14043</v>
      </c>
      <c r="Y213" s="11">
        <f t="shared" si="88"/>
        <v>282</v>
      </c>
      <c r="Z213" s="11">
        <f t="shared" si="89"/>
        <v>2705</v>
      </c>
      <c r="AA213" s="112">
        <f t="shared" si="90"/>
        <v>175</v>
      </c>
      <c r="AB213" s="11">
        <f t="shared" si="91"/>
        <v>17030</v>
      </c>
      <c r="AC213" s="11">
        <f t="shared" si="92"/>
        <v>0</v>
      </c>
      <c r="AD213" s="11">
        <f t="shared" si="71"/>
        <v>101906</v>
      </c>
      <c r="AF213">
        <f t="shared" si="72"/>
        <v>115949</v>
      </c>
      <c r="AH213">
        <f t="shared" si="93"/>
        <v>14043</v>
      </c>
      <c r="AK213">
        <f t="shared" si="73"/>
        <v>4725</v>
      </c>
      <c r="AP213">
        <v>4725</v>
      </c>
      <c r="AQ213" t="s">
        <v>184</v>
      </c>
      <c r="AR213">
        <v>4725</v>
      </c>
      <c r="AS213" s="73">
        <v>7988</v>
      </c>
      <c r="AT213" s="110">
        <v>2808.5</v>
      </c>
      <c r="AU213" s="73">
        <v>7988</v>
      </c>
      <c r="AV213">
        <v>541</v>
      </c>
      <c r="AW213" s="73">
        <v>112303</v>
      </c>
      <c r="AX213" s="73">
        <v>189461</v>
      </c>
      <c r="AY213" s="73">
        <v>22434298</v>
      </c>
      <c r="BA213">
        <v>4772</v>
      </c>
      <c r="BB213">
        <v>94.58</v>
      </c>
      <c r="BC213">
        <v>24.536999999999999</v>
      </c>
      <c r="BD213">
        <v>846.21699999999998</v>
      </c>
      <c r="BE213">
        <v>20.5</v>
      </c>
      <c r="BF213">
        <v>4772</v>
      </c>
      <c r="BG213" s="73">
        <v>6123601</v>
      </c>
      <c r="BH213">
        <v>4772</v>
      </c>
      <c r="BI213" s="73">
        <v>5924411</v>
      </c>
      <c r="BJ213">
        <v>20.5</v>
      </c>
      <c r="BK213">
        <v>4725</v>
      </c>
      <c r="BL213" t="s">
        <v>184</v>
      </c>
      <c r="BM213">
        <v>4725</v>
      </c>
      <c r="BN213" s="110">
        <v>2808.5</v>
      </c>
      <c r="BO213">
        <v>540.92999999999995</v>
      </c>
      <c r="BP213">
        <v>56.41</v>
      </c>
      <c r="BQ213" s="110">
        <v>3405.84</v>
      </c>
      <c r="BR213">
        <v>35</v>
      </c>
      <c r="BT213">
        <v>4725</v>
      </c>
      <c r="BU213" t="s">
        <v>184</v>
      </c>
      <c r="BV213">
        <v>4725</v>
      </c>
      <c r="BW213" s="73">
        <v>7988</v>
      </c>
      <c r="BX213" s="73">
        <v>22716274</v>
      </c>
      <c r="BZ213" t="s">
        <v>189</v>
      </c>
    </row>
    <row r="214" spans="1:78" x14ac:dyDescent="0.2">
      <c r="A214" s="29">
        <v>207</v>
      </c>
      <c r="B214">
        <v>4772</v>
      </c>
      <c r="C214" t="s">
        <v>54</v>
      </c>
      <c r="D214">
        <v>4772</v>
      </c>
      <c r="E214" s="73">
        <v>7988</v>
      </c>
      <c r="F214">
        <f t="shared" si="74"/>
        <v>727.1</v>
      </c>
      <c r="G214" s="73">
        <f t="shared" si="75"/>
        <v>7988</v>
      </c>
      <c r="H214">
        <f t="shared" si="76"/>
        <v>94.58</v>
      </c>
      <c r="I214">
        <f t="shared" si="76"/>
        <v>24.536999999999999</v>
      </c>
      <c r="J214">
        <f t="shared" si="76"/>
        <v>846.21699999999998</v>
      </c>
      <c r="K214" s="73">
        <f t="shared" si="77"/>
        <v>6123601</v>
      </c>
      <c r="L214">
        <f t="shared" si="78"/>
        <v>20.5</v>
      </c>
      <c r="M214" s="13">
        <f t="shared" si="79"/>
        <v>8128</v>
      </c>
      <c r="N214" s="13">
        <f t="shared" si="80"/>
        <v>5</v>
      </c>
      <c r="O214" s="16">
        <f t="shared" si="81"/>
        <v>8133</v>
      </c>
      <c r="P214" s="13"/>
      <c r="Q214" s="13">
        <f t="shared" si="82"/>
        <v>5909869</v>
      </c>
      <c r="R214" s="13">
        <f t="shared" si="83"/>
        <v>6184837</v>
      </c>
      <c r="S214" s="13">
        <f t="shared" si="84"/>
        <v>274968</v>
      </c>
      <c r="T214" s="13">
        <f t="shared" si="85"/>
        <v>5913504</v>
      </c>
      <c r="U214" s="13">
        <f t="shared" si="86"/>
        <v>271333</v>
      </c>
      <c r="V214" s="11"/>
      <c r="W214" s="11"/>
      <c r="X214" s="11">
        <f t="shared" si="87"/>
        <v>3636</v>
      </c>
      <c r="Y214" s="11">
        <f t="shared" si="88"/>
        <v>123</v>
      </c>
      <c r="Z214" s="11">
        <f t="shared" si="89"/>
        <v>473</v>
      </c>
      <c r="AA214" s="112">
        <f t="shared" si="90"/>
        <v>103</v>
      </c>
      <c r="AB214" s="11">
        <f t="shared" si="91"/>
        <v>4232</v>
      </c>
      <c r="AC214" s="11">
        <f t="shared" si="92"/>
        <v>0</v>
      </c>
      <c r="AD214" s="11">
        <f t="shared" si="71"/>
        <v>271333</v>
      </c>
      <c r="AF214">
        <f t="shared" si="72"/>
        <v>274968</v>
      </c>
      <c r="AH214">
        <f t="shared" si="93"/>
        <v>3635</v>
      </c>
      <c r="AK214">
        <f t="shared" si="73"/>
        <v>4772</v>
      </c>
      <c r="AP214">
        <v>4772</v>
      </c>
      <c r="AQ214" t="s">
        <v>54</v>
      </c>
      <c r="AR214">
        <v>4772</v>
      </c>
      <c r="AS214" s="73">
        <v>7988</v>
      </c>
      <c r="AT214">
        <v>727.1</v>
      </c>
      <c r="AU214" s="73">
        <v>7988</v>
      </c>
      <c r="AV214">
        <v>95</v>
      </c>
      <c r="AW214" s="73">
        <v>33358</v>
      </c>
      <c r="AX214" s="73">
        <v>46366</v>
      </c>
      <c r="AY214" s="73">
        <v>5808075</v>
      </c>
      <c r="BA214">
        <v>4773</v>
      </c>
      <c r="BB214">
        <v>61.33</v>
      </c>
      <c r="BC214">
        <v>7.16</v>
      </c>
      <c r="BD214">
        <v>535.69000000000005</v>
      </c>
      <c r="BE214">
        <v>15</v>
      </c>
      <c r="BF214">
        <v>4773</v>
      </c>
      <c r="BG214" s="73">
        <v>3961388</v>
      </c>
      <c r="BH214">
        <v>4773</v>
      </c>
      <c r="BI214" s="73">
        <v>3844122</v>
      </c>
      <c r="BJ214">
        <v>15</v>
      </c>
      <c r="BK214">
        <v>4772</v>
      </c>
      <c r="BL214" t="s">
        <v>54</v>
      </c>
      <c r="BM214">
        <v>4772</v>
      </c>
      <c r="BN214">
        <v>727.1</v>
      </c>
      <c r="BO214">
        <v>94.58</v>
      </c>
      <c r="BP214">
        <v>24.536999999999999</v>
      </c>
      <c r="BQ214">
        <v>846.21699999999998</v>
      </c>
      <c r="BR214">
        <v>20.5</v>
      </c>
      <c r="BT214">
        <v>4772</v>
      </c>
      <c r="BU214" t="s">
        <v>54</v>
      </c>
      <c r="BV214">
        <v>4772</v>
      </c>
      <c r="BW214" s="73">
        <v>7988</v>
      </c>
      <c r="BX214" s="73">
        <v>6123601</v>
      </c>
      <c r="BZ214" t="s">
        <v>190</v>
      </c>
    </row>
    <row r="215" spans="1:78" x14ac:dyDescent="0.2">
      <c r="A215" s="29">
        <v>208</v>
      </c>
      <c r="B215">
        <v>4773</v>
      </c>
      <c r="C215" t="s">
        <v>195</v>
      </c>
      <c r="D215">
        <v>4773</v>
      </c>
      <c r="E215" s="73">
        <v>7988</v>
      </c>
      <c r="F215">
        <f t="shared" si="74"/>
        <v>467.2</v>
      </c>
      <c r="G215" s="73">
        <f t="shared" si="75"/>
        <v>8068</v>
      </c>
      <c r="H215">
        <f t="shared" si="76"/>
        <v>61.33</v>
      </c>
      <c r="I215">
        <f t="shared" si="76"/>
        <v>7.16</v>
      </c>
      <c r="J215">
        <f t="shared" si="76"/>
        <v>535.69000000000005</v>
      </c>
      <c r="K215" s="73">
        <f t="shared" si="77"/>
        <v>3961388</v>
      </c>
      <c r="L215">
        <f t="shared" si="78"/>
        <v>15</v>
      </c>
      <c r="M215" s="13">
        <f t="shared" si="79"/>
        <v>8208</v>
      </c>
      <c r="N215" s="13">
        <f t="shared" si="80"/>
        <v>0</v>
      </c>
      <c r="O215" s="16">
        <f t="shared" si="81"/>
        <v>8208</v>
      </c>
      <c r="P215" s="13"/>
      <c r="Q215" s="13">
        <f t="shared" si="82"/>
        <v>3834778</v>
      </c>
      <c r="R215" s="13">
        <f t="shared" si="83"/>
        <v>4001002</v>
      </c>
      <c r="S215" s="13">
        <f t="shared" si="84"/>
        <v>166224</v>
      </c>
      <c r="T215" s="13">
        <f t="shared" si="85"/>
        <v>3834778</v>
      </c>
      <c r="U215" s="13">
        <f t="shared" si="86"/>
        <v>166224</v>
      </c>
      <c r="V215" s="11"/>
      <c r="W215" s="11"/>
      <c r="X215" s="11">
        <f t="shared" si="87"/>
        <v>0</v>
      </c>
      <c r="Y215" s="11">
        <f t="shared" si="88"/>
        <v>0</v>
      </c>
      <c r="Z215" s="11">
        <f t="shared" si="89"/>
        <v>0</v>
      </c>
      <c r="AA215" s="112">
        <f t="shared" si="90"/>
        <v>75</v>
      </c>
      <c r="AB215" s="11">
        <f t="shared" si="91"/>
        <v>0</v>
      </c>
      <c r="AC215" s="11">
        <f t="shared" si="92"/>
        <v>2678</v>
      </c>
      <c r="AD215" s="11">
        <f t="shared" si="71"/>
        <v>166224</v>
      </c>
      <c r="AF215">
        <f t="shared" si="72"/>
        <v>166224</v>
      </c>
      <c r="AH215">
        <f t="shared" si="93"/>
        <v>0</v>
      </c>
      <c r="AK215">
        <f t="shared" si="73"/>
        <v>4773</v>
      </c>
      <c r="AP215">
        <v>4773</v>
      </c>
      <c r="AQ215" t="s">
        <v>195</v>
      </c>
      <c r="AR215">
        <v>4773</v>
      </c>
      <c r="AS215" s="73">
        <v>7988</v>
      </c>
      <c r="AT215">
        <v>467.2</v>
      </c>
      <c r="AU215" s="73">
        <v>8068</v>
      </c>
      <c r="AV215">
        <v>61</v>
      </c>
      <c r="AW215" s="73">
        <v>8786</v>
      </c>
      <c r="AX215" s="73">
        <v>13389</v>
      </c>
      <c r="AY215" s="73">
        <v>3769370</v>
      </c>
      <c r="BA215">
        <v>4774</v>
      </c>
      <c r="BB215">
        <v>216.23</v>
      </c>
      <c r="BC215">
        <v>34.19</v>
      </c>
      <c r="BD215" s="110">
        <v>1331.62</v>
      </c>
      <c r="BE215">
        <v>26.5</v>
      </c>
      <c r="BF215">
        <v>4774</v>
      </c>
      <c r="BG215" s="73">
        <v>8908211</v>
      </c>
      <c r="BH215">
        <v>4774</v>
      </c>
      <c r="BI215" s="73">
        <v>8862596</v>
      </c>
      <c r="BJ215">
        <v>26.5</v>
      </c>
      <c r="BK215">
        <v>4773</v>
      </c>
      <c r="BL215" t="s">
        <v>195</v>
      </c>
      <c r="BM215">
        <v>4773</v>
      </c>
      <c r="BN215">
        <v>467.2</v>
      </c>
      <c r="BO215">
        <v>61.33</v>
      </c>
      <c r="BP215">
        <v>7.16</v>
      </c>
      <c r="BQ215">
        <v>535.69000000000005</v>
      </c>
      <c r="BR215">
        <v>15</v>
      </c>
      <c r="BT215">
        <v>4773</v>
      </c>
      <c r="BU215" t="s">
        <v>195</v>
      </c>
      <c r="BV215">
        <v>4773</v>
      </c>
      <c r="BW215" s="73">
        <v>8068</v>
      </c>
      <c r="BX215" s="73">
        <v>3961388</v>
      </c>
      <c r="BZ215" t="s">
        <v>191</v>
      </c>
    </row>
    <row r="216" spans="1:78" x14ac:dyDescent="0.2">
      <c r="A216" s="29">
        <v>209</v>
      </c>
      <c r="B216">
        <v>4774</v>
      </c>
      <c r="C216" t="s">
        <v>344</v>
      </c>
      <c r="D216">
        <v>4774</v>
      </c>
      <c r="E216" s="73">
        <v>7988</v>
      </c>
      <c r="F216">
        <f t="shared" si="74"/>
        <v>1081.2</v>
      </c>
      <c r="G216" s="73">
        <f t="shared" si="75"/>
        <v>8037</v>
      </c>
      <c r="H216">
        <f t="shared" si="76"/>
        <v>216.23</v>
      </c>
      <c r="I216">
        <f t="shared" si="76"/>
        <v>34.19</v>
      </c>
      <c r="J216">
        <f t="shared" si="76"/>
        <v>1331.62</v>
      </c>
      <c r="K216" s="73">
        <f t="shared" si="77"/>
        <v>8908211</v>
      </c>
      <c r="L216">
        <f t="shared" si="78"/>
        <v>26.5</v>
      </c>
      <c r="M216" s="13">
        <f t="shared" si="79"/>
        <v>8177</v>
      </c>
      <c r="N216" s="13">
        <f t="shared" si="80"/>
        <v>0</v>
      </c>
      <c r="O216" s="16">
        <f t="shared" si="81"/>
        <v>8177</v>
      </c>
      <c r="P216" s="13"/>
      <c r="Q216" s="13">
        <f t="shared" si="82"/>
        <v>8840972</v>
      </c>
      <c r="R216" s="13">
        <f t="shared" si="83"/>
        <v>8997293</v>
      </c>
      <c r="S216" s="13">
        <f t="shared" si="84"/>
        <v>156321</v>
      </c>
      <c r="T216" s="13">
        <f t="shared" si="85"/>
        <v>8840972</v>
      </c>
      <c r="U216" s="13">
        <f t="shared" si="86"/>
        <v>156321</v>
      </c>
      <c r="V216" s="11"/>
      <c r="W216" s="11"/>
      <c r="X216" s="11">
        <f t="shared" si="87"/>
        <v>0</v>
      </c>
      <c r="Y216" s="11">
        <f t="shared" si="88"/>
        <v>0</v>
      </c>
      <c r="Z216" s="11">
        <f t="shared" si="89"/>
        <v>0</v>
      </c>
      <c r="AA216" s="112">
        <f t="shared" si="90"/>
        <v>133</v>
      </c>
      <c r="AB216" s="11">
        <f t="shared" si="91"/>
        <v>0</v>
      </c>
      <c r="AC216" s="11">
        <f t="shared" si="92"/>
        <v>6658</v>
      </c>
      <c r="AD216" s="11">
        <f t="shared" si="71"/>
        <v>156321</v>
      </c>
      <c r="AF216">
        <f t="shared" si="72"/>
        <v>156321</v>
      </c>
      <c r="AH216">
        <f t="shared" si="93"/>
        <v>0</v>
      </c>
      <c r="AK216">
        <f t="shared" si="73"/>
        <v>4774</v>
      </c>
      <c r="AP216">
        <v>4774</v>
      </c>
      <c r="AQ216" t="s">
        <v>344</v>
      </c>
      <c r="AR216">
        <v>4774</v>
      </c>
      <c r="AS216" s="73">
        <v>7988</v>
      </c>
      <c r="AT216" s="110">
        <v>1081.2</v>
      </c>
      <c r="AU216" s="73">
        <v>8037</v>
      </c>
      <c r="AV216">
        <v>216</v>
      </c>
      <c r="AW216" s="73">
        <v>64417</v>
      </c>
      <c r="AX216" s="73">
        <v>98020</v>
      </c>
      <c r="AY216" s="73">
        <v>8689604</v>
      </c>
      <c r="BA216">
        <v>4776</v>
      </c>
      <c r="BB216">
        <v>58.04</v>
      </c>
      <c r="BC216">
        <v>31.238</v>
      </c>
      <c r="BD216">
        <v>528.87800000000004</v>
      </c>
      <c r="BE216">
        <v>11.5</v>
      </c>
      <c r="BF216">
        <v>4776</v>
      </c>
      <c r="BG216" s="73">
        <v>3827034</v>
      </c>
      <c r="BH216">
        <v>4776</v>
      </c>
      <c r="BI216" s="73">
        <v>3637690</v>
      </c>
      <c r="BJ216">
        <v>11.5</v>
      </c>
      <c r="BK216">
        <v>4774</v>
      </c>
      <c r="BL216" t="s">
        <v>344</v>
      </c>
      <c r="BM216">
        <v>4774</v>
      </c>
      <c r="BN216" s="110">
        <v>1081.2</v>
      </c>
      <c r="BO216">
        <v>216.23</v>
      </c>
      <c r="BP216">
        <v>34.19</v>
      </c>
      <c r="BQ216" s="110">
        <v>1331.62</v>
      </c>
      <c r="BR216">
        <v>26.5</v>
      </c>
      <c r="BT216">
        <v>4774</v>
      </c>
      <c r="BU216" t="s">
        <v>344</v>
      </c>
      <c r="BV216">
        <v>4774</v>
      </c>
      <c r="BW216" s="73">
        <v>8037</v>
      </c>
      <c r="BX216" s="73">
        <v>8908211</v>
      </c>
      <c r="BZ216" t="s">
        <v>192</v>
      </c>
    </row>
    <row r="217" spans="1:78" x14ac:dyDescent="0.2">
      <c r="A217" s="29">
        <v>210</v>
      </c>
      <c r="B217">
        <v>4776</v>
      </c>
      <c r="C217" t="s">
        <v>191</v>
      </c>
      <c r="D217">
        <v>4776</v>
      </c>
      <c r="E217" s="73">
        <v>7988</v>
      </c>
      <c r="F217">
        <f t="shared" si="74"/>
        <v>439.6</v>
      </c>
      <c r="G217" s="73">
        <f t="shared" si="75"/>
        <v>8115</v>
      </c>
      <c r="H217">
        <f t="shared" si="76"/>
        <v>58.04</v>
      </c>
      <c r="I217">
        <f t="shared" si="76"/>
        <v>31.238</v>
      </c>
      <c r="J217">
        <f t="shared" si="76"/>
        <v>528.87800000000004</v>
      </c>
      <c r="K217" s="73">
        <f t="shared" si="77"/>
        <v>3827034</v>
      </c>
      <c r="L217">
        <f t="shared" si="78"/>
        <v>11.5</v>
      </c>
      <c r="M217" s="13">
        <f t="shared" si="79"/>
        <v>8255</v>
      </c>
      <c r="N217" s="13">
        <f t="shared" si="80"/>
        <v>0</v>
      </c>
      <c r="O217" s="16">
        <f t="shared" si="81"/>
        <v>8255</v>
      </c>
      <c r="P217" s="13"/>
      <c r="Q217" s="13">
        <f t="shared" si="82"/>
        <v>3628898</v>
      </c>
      <c r="R217" s="13">
        <f t="shared" si="83"/>
        <v>3865304</v>
      </c>
      <c r="S217" s="13">
        <f t="shared" si="84"/>
        <v>236406</v>
      </c>
      <c r="T217" s="13">
        <f t="shared" si="85"/>
        <v>3628898</v>
      </c>
      <c r="U217" s="13">
        <f t="shared" si="86"/>
        <v>236406</v>
      </c>
      <c r="V217" s="11"/>
      <c r="W217" s="11"/>
      <c r="X217" s="11">
        <f t="shared" si="87"/>
        <v>0</v>
      </c>
      <c r="Y217" s="11">
        <f t="shared" si="88"/>
        <v>0</v>
      </c>
      <c r="Z217" s="11">
        <f t="shared" si="89"/>
        <v>0</v>
      </c>
      <c r="AA217" s="112">
        <f t="shared" si="90"/>
        <v>58</v>
      </c>
      <c r="AB217" s="11">
        <f t="shared" si="91"/>
        <v>0</v>
      </c>
      <c r="AC217" s="11">
        <f t="shared" si="92"/>
        <v>2644</v>
      </c>
      <c r="AD217" s="11">
        <f t="shared" si="71"/>
        <v>236406</v>
      </c>
      <c r="AF217">
        <f t="shared" si="72"/>
        <v>236406</v>
      </c>
      <c r="AH217">
        <f t="shared" si="93"/>
        <v>0</v>
      </c>
      <c r="AK217">
        <f t="shared" si="73"/>
        <v>4776</v>
      </c>
      <c r="AP217">
        <v>4776</v>
      </c>
      <c r="AQ217" t="s">
        <v>191</v>
      </c>
      <c r="AR217">
        <v>4776</v>
      </c>
      <c r="AS217" s="73">
        <v>7988</v>
      </c>
      <c r="AT217">
        <v>439.6</v>
      </c>
      <c r="AU217" s="73">
        <v>8115</v>
      </c>
      <c r="AV217">
        <v>58</v>
      </c>
      <c r="AW217" s="73">
        <v>23744</v>
      </c>
      <c r="AX217" s="73">
        <v>32939</v>
      </c>
      <c r="AY217" s="73">
        <v>3567354</v>
      </c>
      <c r="BA217">
        <v>4777</v>
      </c>
      <c r="BB217">
        <v>50.36</v>
      </c>
      <c r="BC217">
        <v>34.24</v>
      </c>
      <c r="BD217">
        <v>645</v>
      </c>
      <c r="BE217">
        <v>15</v>
      </c>
      <c r="BF217">
        <v>4777</v>
      </c>
      <c r="BG217" s="73">
        <v>4466325</v>
      </c>
      <c r="BH217">
        <v>4777</v>
      </c>
      <c r="BI217" s="73">
        <v>4571183</v>
      </c>
      <c r="BJ217">
        <v>15</v>
      </c>
      <c r="BK217">
        <v>4776</v>
      </c>
      <c r="BL217" t="s">
        <v>191</v>
      </c>
      <c r="BM217">
        <v>4776</v>
      </c>
      <c r="BN217">
        <v>439.6</v>
      </c>
      <c r="BO217">
        <v>58.04</v>
      </c>
      <c r="BP217">
        <v>31.238</v>
      </c>
      <c r="BQ217">
        <v>528.87800000000004</v>
      </c>
      <c r="BR217">
        <v>11.5</v>
      </c>
      <c r="BT217">
        <v>4776</v>
      </c>
      <c r="BU217" t="s">
        <v>191</v>
      </c>
      <c r="BV217">
        <v>4776</v>
      </c>
      <c r="BW217" s="73">
        <v>8115</v>
      </c>
      <c r="BX217" s="73">
        <v>3827034</v>
      </c>
      <c r="BZ217" t="s">
        <v>193</v>
      </c>
    </row>
    <row r="218" spans="1:78" x14ac:dyDescent="0.2">
      <c r="A218" s="29">
        <v>211</v>
      </c>
      <c r="B218">
        <v>4777</v>
      </c>
      <c r="C218" t="s">
        <v>190</v>
      </c>
      <c r="D218">
        <v>4777</v>
      </c>
      <c r="E218" s="73">
        <v>7988</v>
      </c>
      <c r="F218">
        <f t="shared" si="74"/>
        <v>560.4</v>
      </c>
      <c r="G218" s="73">
        <f t="shared" si="75"/>
        <v>7997</v>
      </c>
      <c r="H218">
        <f t="shared" si="76"/>
        <v>50.36</v>
      </c>
      <c r="I218">
        <f t="shared" si="76"/>
        <v>34.24</v>
      </c>
      <c r="J218">
        <f t="shared" si="76"/>
        <v>645</v>
      </c>
      <c r="K218" s="73">
        <f t="shared" si="77"/>
        <v>4466325</v>
      </c>
      <c r="L218">
        <f t="shared" si="78"/>
        <v>15</v>
      </c>
      <c r="M218" s="13">
        <f t="shared" si="79"/>
        <v>8137</v>
      </c>
      <c r="N218" s="13">
        <f t="shared" si="80"/>
        <v>0</v>
      </c>
      <c r="O218" s="16">
        <f t="shared" si="81"/>
        <v>8137</v>
      </c>
      <c r="P218" s="13"/>
      <c r="Q218" s="13">
        <f t="shared" si="82"/>
        <v>4559975</v>
      </c>
      <c r="R218" s="13">
        <f t="shared" si="83"/>
        <v>4510988</v>
      </c>
      <c r="S218" s="13">
        <f t="shared" si="84"/>
        <v>0</v>
      </c>
      <c r="T218" s="13">
        <f t="shared" si="85"/>
        <v>4559975</v>
      </c>
      <c r="U218" s="13">
        <f t="shared" si="86"/>
        <v>0</v>
      </c>
      <c r="V218" s="11"/>
      <c r="W218" s="11"/>
      <c r="X218" s="11">
        <f t="shared" si="87"/>
        <v>0</v>
      </c>
      <c r="Y218" s="11">
        <f t="shared" si="88"/>
        <v>0</v>
      </c>
      <c r="Z218" s="11">
        <f t="shared" si="89"/>
        <v>0</v>
      </c>
      <c r="AA218" s="112">
        <f t="shared" si="90"/>
        <v>75</v>
      </c>
      <c r="AB218" s="11">
        <f t="shared" si="91"/>
        <v>0</v>
      </c>
      <c r="AC218" s="11">
        <f t="shared" si="92"/>
        <v>3225</v>
      </c>
      <c r="AD218" s="11">
        <f t="shared" si="71"/>
        <v>0</v>
      </c>
      <c r="AF218">
        <f t="shared" si="72"/>
        <v>0</v>
      </c>
      <c r="AH218">
        <f t="shared" si="93"/>
        <v>0</v>
      </c>
      <c r="AK218">
        <f t="shared" si="73"/>
        <v>4777</v>
      </c>
      <c r="AP218">
        <v>4777</v>
      </c>
      <c r="AQ218" t="s">
        <v>190</v>
      </c>
      <c r="AR218">
        <v>4777</v>
      </c>
      <c r="AS218" s="73">
        <v>7988</v>
      </c>
      <c r="AT218">
        <v>560.4</v>
      </c>
      <c r="AU218" s="73">
        <v>7997</v>
      </c>
      <c r="AV218">
        <v>50</v>
      </c>
      <c r="AW218" s="73">
        <v>12800</v>
      </c>
      <c r="AX218" s="73">
        <v>18007</v>
      </c>
      <c r="AY218" s="73">
        <v>4481519</v>
      </c>
      <c r="BA218">
        <v>4778</v>
      </c>
      <c r="BB218">
        <v>45.36</v>
      </c>
      <c r="BC218">
        <v>26.466999999999999</v>
      </c>
      <c r="BD218">
        <v>296.92700000000002</v>
      </c>
      <c r="BE218">
        <v>8</v>
      </c>
      <c r="BF218">
        <v>4778</v>
      </c>
      <c r="BG218" s="73">
        <v>1849222</v>
      </c>
      <c r="BH218">
        <v>4778</v>
      </c>
      <c r="BI218" s="73">
        <v>1834115</v>
      </c>
      <c r="BJ218">
        <v>8</v>
      </c>
      <c r="BK218">
        <v>4777</v>
      </c>
      <c r="BL218" t="s">
        <v>190</v>
      </c>
      <c r="BM218">
        <v>4777</v>
      </c>
      <c r="BN218">
        <v>560.4</v>
      </c>
      <c r="BO218">
        <v>50.36</v>
      </c>
      <c r="BP218">
        <v>34.24</v>
      </c>
      <c r="BQ218">
        <v>645</v>
      </c>
      <c r="BR218">
        <v>15</v>
      </c>
      <c r="BT218">
        <v>4777</v>
      </c>
      <c r="BU218" t="s">
        <v>190</v>
      </c>
      <c r="BV218">
        <v>4777</v>
      </c>
      <c r="BW218" s="73">
        <v>7997</v>
      </c>
      <c r="BX218" s="73">
        <v>4466325</v>
      </c>
      <c r="BZ218" t="s">
        <v>345</v>
      </c>
    </row>
    <row r="219" spans="1:78" x14ac:dyDescent="0.2">
      <c r="A219" s="29">
        <v>212</v>
      </c>
      <c r="B219">
        <v>4778</v>
      </c>
      <c r="C219" t="s">
        <v>189</v>
      </c>
      <c r="D219">
        <v>4778</v>
      </c>
      <c r="E219" s="73">
        <v>7988</v>
      </c>
      <c r="F219">
        <f t="shared" si="74"/>
        <v>225.1</v>
      </c>
      <c r="G219" s="73">
        <f t="shared" si="75"/>
        <v>7988</v>
      </c>
      <c r="H219">
        <f t="shared" si="76"/>
        <v>45.36</v>
      </c>
      <c r="I219">
        <f t="shared" si="76"/>
        <v>26.466999999999999</v>
      </c>
      <c r="J219">
        <f t="shared" si="76"/>
        <v>296.92700000000002</v>
      </c>
      <c r="K219" s="73">
        <f t="shared" si="77"/>
        <v>1849222</v>
      </c>
      <c r="L219">
        <f t="shared" si="78"/>
        <v>8</v>
      </c>
      <c r="M219" s="13">
        <f t="shared" si="79"/>
        <v>8128</v>
      </c>
      <c r="N219" s="13">
        <f t="shared" si="80"/>
        <v>5</v>
      </c>
      <c r="O219" s="16">
        <f t="shared" si="81"/>
        <v>8133</v>
      </c>
      <c r="P219" s="13"/>
      <c r="Q219" s="13">
        <f t="shared" si="82"/>
        <v>1829613</v>
      </c>
      <c r="R219" s="13">
        <f t="shared" si="83"/>
        <v>1867714</v>
      </c>
      <c r="S219" s="13">
        <f t="shared" si="84"/>
        <v>38101</v>
      </c>
      <c r="T219" s="13">
        <f t="shared" si="85"/>
        <v>1830738</v>
      </c>
      <c r="U219" s="13">
        <f t="shared" si="86"/>
        <v>36976</v>
      </c>
      <c r="V219" s="11"/>
      <c r="W219" s="11"/>
      <c r="X219" s="11">
        <f t="shared" si="87"/>
        <v>1126</v>
      </c>
      <c r="Y219" s="11">
        <f t="shared" si="88"/>
        <v>132</v>
      </c>
      <c r="Z219" s="11">
        <f t="shared" si="89"/>
        <v>227</v>
      </c>
      <c r="AA219" s="112">
        <f t="shared" si="90"/>
        <v>40</v>
      </c>
      <c r="AB219" s="11">
        <f t="shared" si="91"/>
        <v>1485</v>
      </c>
      <c r="AC219" s="11">
        <f t="shared" si="92"/>
        <v>0</v>
      </c>
      <c r="AD219" s="11">
        <f t="shared" si="71"/>
        <v>36976</v>
      </c>
      <c r="AF219">
        <f t="shared" si="72"/>
        <v>38101</v>
      </c>
      <c r="AH219">
        <f t="shared" si="93"/>
        <v>1125</v>
      </c>
      <c r="AK219">
        <f t="shared" si="73"/>
        <v>4778</v>
      </c>
      <c r="AP219">
        <v>4778</v>
      </c>
      <c r="AQ219" t="s">
        <v>189</v>
      </c>
      <c r="AR219">
        <v>4778</v>
      </c>
      <c r="AS219" s="73">
        <v>7988</v>
      </c>
      <c r="AT219">
        <v>225.1</v>
      </c>
      <c r="AU219" s="73">
        <v>7988</v>
      </c>
      <c r="AV219">
        <v>45</v>
      </c>
      <c r="AW219" s="73">
        <v>30509</v>
      </c>
      <c r="AX219" s="73">
        <v>37636</v>
      </c>
      <c r="AY219" s="73">
        <v>1798099</v>
      </c>
      <c r="BA219">
        <v>4779</v>
      </c>
      <c r="BB219">
        <v>200.01</v>
      </c>
      <c r="BC219">
        <v>40.774000000000001</v>
      </c>
      <c r="BD219" s="110">
        <v>2397.6840000000002</v>
      </c>
      <c r="BE219">
        <v>55</v>
      </c>
      <c r="BF219">
        <v>4779</v>
      </c>
      <c r="BG219" s="73">
        <v>17507300</v>
      </c>
      <c r="BH219">
        <v>4779</v>
      </c>
      <c r="BI219" s="73">
        <v>17574421</v>
      </c>
      <c r="BJ219">
        <v>55</v>
      </c>
      <c r="BK219">
        <v>4778</v>
      </c>
      <c r="BL219" t="s">
        <v>189</v>
      </c>
      <c r="BM219">
        <v>4778</v>
      </c>
      <c r="BN219">
        <v>225.1</v>
      </c>
      <c r="BO219">
        <v>45.36</v>
      </c>
      <c r="BP219">
        <v>26.466999999999999</v>
      </c>
      <c r="BQ219">
        <v>296.92700000000002</v>
      </c>
      <c r="BR219">
        <v>8</v>
      </c>
      <c r="BT219">
        <v>4778</v>
      </c>
      <c r="BU219" t="s">
        <v>189</v>
      </c>
      <c r="BV219">
        <v>4778</v>
      </c>
      <c r="BW219" s="73">
        <v>7988</v>
      </c>
      <c r="BX219" s="73">
        <v>1849222</v>
      </c>
      <c r="BZ219" t="s">
        <v>194</v>
      </c>
    </row>
    <row r="220" spans="1:78" x14ac:dyDescent="0.2">
      <c r="A220" s="29">
        <v>213</v>
      </c>
      <c r="B220">
        <v>4779</v>
      </c>
      <c r="C220" t="s">
        <v>192</v>
      </c>
      <c r="D220">
        <v>4779</v>
      </c>
      <c r="E220" s="73">
        <v>7988</v>
      </c>
      <c r="F220">
        <f t="shared" si="74"/>
        <v>2156.9</v>
      </c>
      <c r="G220" s="73">
        <f t="shared" si="75"/>
        <v>7988</v>
      </c>
      <c r="H220">
        <f t="shared" si="76"/>
        <v>200.01</v>
      </c>
      <c r="I220">
        <f t="shared" si="76"/>
        <v>40.774000000000001</v>
      </c>
      <c r="J220">
        <f t="shared" si="76"/>
        <v>2397.6840000000002</v>
      </c>
      <c r="K220" s="73">
        <f t="shared" si="77"/>
        <v>17507300</v>
      </c>
      <c r="L220">
        <f t="shared" si="78"/>
        <v>55</v>
      </c>
      <c r="M220" s="13">
        <f t="shared" si="79"/>
        <v>8128</v>
      </c>
      <c r="N220" s="13">
        <f t="shared" si="80"/>
        <v>5</v>
      </c>
      <c r="O220" s="16">
        <f t="shared" si="81"/>
        <v>8133</v>
      </c>
      <c r="P220" s="13"/>
      <c r="Q220" s="13">
        <f t="shared" si="82"/>
        <v>17531283</v>
      </c>
      <c r="R220" s="13">
        <f t="shared" si="83"/>
        <v>17682373</v>
      </c>
      <c r="S220" s="13">
        <f t="shared" si="84"/>
        <v>151090</v>
      </c>
      <c r="T220" s="13">
        <f t="shared" si="85"/>
        <v>17542068</v>
      </c>
      <c r="U220" s="13">
        <f t="shared" si="86"/>
        <v>140305</v>
      </c>
      <c r="V220" s="11"/>
      <c r="W220" s="11"/>
      <c r="X220" s="11">
        <f t="shared" si="87"/>
        <v>10785</v>
      </c>
      <c r="Y220" s="11">
        <f t="shared" si="88"/>
        <v>204</v>
      </c>
      <c r="Z220" s="11">
        <f t="shared" si="89"/>
        <v>1000</v>
      </c>
      <c r="AA220" s="112">
        <f t="shared" si="90"/>
        <v>275</v>
      </c>
      <c r="AB220" s="11">
        <f t="shared" si="91"/>
        <v>11989</v>
      </c>
      <c r="AC220" s="11">
        <f t="shared" si="92"/>
        <v>0</v>
      </c>
      <c r="AD220" s="11">
        <f t="shared" si="71"/>
        <v>140305</v>
      </c>
      <c r="AF220">
        <f t="shared" si="72"/>
        <v>151090</v>
      </c>
      <c r="AH220">
        <f t="shared" si="93"/>
        <v>10785</v>
      </c>
      <c r="AK220">
        <f t="shared" si="73"/>
        <v>4779</v>
      </c>
      <c r="AP220">
        <v>4779</v>
      </c>
      <c r="AQ220" t="s">
        <v>192</v>
      </c>
      <c r="AR220">
        <v>4779</v>
      </c>
      <c r="AS220" s="73">
        <v>7988</v>
      </c>
      <c r="AT220" s="110">
        <v>2156.9</v>
      </c>
      <c r="AU220" s="73">
        <v>7988</v>
      </c>
      <c r="AV220">
        <v>200</v>
      </c>
      <c r="AW220" s="73">
        <v>31585</v>
      </c>
      <c r="AX220" s="73">
        <v>51965</v>
      </c>
      <c r="AY220" s="73">
        <v>17229317</v>
      </c>
      <c r="BA220">
        <v>4784</v>
      </c>
      <c r="BB220">
        <v>248.41</v>
      </c>
      <c r="BC220">
        <v>93.138999999999996</v>
      </c>
      <c r="BD220" s="110">
        <v>3269.6489999999999</v>
      </c>
      <c r="BE220">
        <v>65</v>
      </c>
      <c r="BF220">
        <v>4784</v>
      </c>
      <c r="BG220" s="73">
        <v>23894504</v>
      </c>
      <c r="BH220">
        <v>4784</v>
      </c>
      <c r="BI220" s="73">
        <v>23858159</v>
      </c>
      <c r="BJ220">
        <v>65</v>
      </c>
      <c r="BK220">
        <v>4779</v>
      </c>
      <c r="BL220" t="s">
        <v>192</v>
      </c>
      <c r="BM220">
        <v>4779</v>
      </c>
      <c r="BN220" s="110">
        <v>2156.9</v>
      </c>
      <c r="BO220">
        <v>200.01</v>
      </c>
      <c r="BP220">
        <v>40.774000000000001</v>
      </c>
      <c r="BQ220" s="110">
        <v>2397.6840000000002</v>
      </c>
      <c r="BR220">
        <v>55</v>
      </c>
      <c r="BT220">
        <v>4779</v>
      </c>
      <c r="BU220" t="s">
        <v>192</v>
      </c>
      <c r="BV220">
        <v>4779</v>
      </c>
      <c r="BW220" s="73">
        <v>7988</v>
      </c>
      <c r="BX220" s="73">
        <v>17507300</v>
      </c>
      <c r="BZ220" t="s">
        <v>195</v>
      </c>
    </row>
    <row r="221" spans="1:78" x14ac:dyDescent="0.2">
      <c r="A221" s="29">
        <v>214</v>
      </c>
      <c r="B221">
        <v>4784</v>
      </c>
      <c r="C221" t="s">
        <v>193</v>
      </c>
      <c r="D221">
        <v>4784</v>
      </c>
      <c r="E221" s="73">
        <v>7988</v>
      </c>
      <c r="F221">
        <f t="shared" si="74"/>
        <v>2928.1</v>
      </c>
      <c r="G221" s="73">
        <f t="shared" si="75"/>
        <v>7988</v>
      </c>
      <c r="H221">
        <f t="shared" si="76"/>
        <v>248.41</v>
      </c>
      <c r="I221">
        <f t="shared" si="76"/>
        <v>93.138999999999996</v>
      </c>
      <c r="J221">
        <f t="shared" si="76"/>
        <v>3269.6489999999999</v>
      </c>
      <c r="K221" s="73">
        <f t="shared" si="77"/>
        <v>23894504</v>
      </c>
      <c r="L221">
        <f t="shared" si="78"/>
        <v>65</v>
      </c>
      <c r="M221" s="13">
        <f t="shared" si="79"/>
        <v>8128</v>
      </c>
      <c r="N221" s="13">
        <f t="shared" si="80"/>
        <v>5</v>
      </c>
      <c r="O221" s="16">
        <f t="shared" si="81"/>
        <v>8133</v>
      </c>
      <c r="P221" s="13"/>
      <c r="Q221" s="13">
        <f t="shared" si="82"/>
        <v>23799597</v>
      </c>
      <c r="R221" s="13">
        <f t="shared" si="83"/>
        <v>24133449</v>
      </c>
      <c r="S221" s="13">
        <f t="shared" si="84"/>
        <v>333852</v>
      </c>
      <c r="T221" s="13">
        <f t="shared" si="85"/>
        <v>23814237</v>
      </c>
      <c r="U221" s="13">
        <f t="shared" si="86"/>
        <v>319212</v>
      </c>
      <c r="V221" s="11"/>
      <c r="W221" s="11"/>
      <c r="X221" s="11">
        <f t="shared" si="87"/>
        <v>14641</v>
      </c>
      <c r="Y221" s="11">
        <f t="shared" si="88"/>
        <v>466</v>
      </c>
      <c r="Z221" s="11">
        <f t="shared" si="89"/>
        <v>1242</v>
      </c>
      <c r="AA221" s="112">
        <f t="shared" si="90"/>
        <v>325</v>
      </c>
      <c r="AB221" s="11">
        <f t="shared" si="91"/>
        <v>16349</v>
      </c>
      <c r="AC221" s="11">
        <f t="shared" si="92"/>
        <v>0</v>
      </c>
      <c r="AD221" s="11">
        <f t="shared" si="71"/>
        <v>319212</v>
      </c>
      <c r="AF221">
        <f t="shared" si="72"/>
        <v>333852</v>
      </c>
      <c r="AH221">
        <f t="shared" si="93"/>
        <v>14640</v>
      </c>
      <c r="AK221">
        <f t="shared" si="73"/>
        <v>4784</v>
      </c>
      <c r="AP221">
        <v>4784</v>
      </c>
      <c r="AQ221" t="s">
        <v>193</v>
      </c>
      <c r="AR221">
        <v>4784</v>
      </c>
      <c r="AS221" s="73">
        <v>7988</v>
      </c>
      <c r="AT221" s="110">
        <v>2928.1</v>
      </c>
      <c r="AU221" s="73">
        <v>7988</v>
      </c>
      <c r="AV221">
        <v>248</v>
      </c>
      <c r="AW221" s="73">
        <v>122735</v>
      </c>
      <c r="AX221" s="73">
        <v>180197</v>
      </c>
      <c r="AY221" s="73">
        <v>23389663</v>
      </c>
      <c r="BA221">
        <v>4785</v>
      </c>
      <c r="BB221">
        <v>63.26</v>
      </c>
      <c r="BC221">
        <v>22.393000000000001</v>
      </c>
      <c r="BD221">
        <v>546.95299999999997</v>
      </c>
      <c r="BE221">
        <v>12</v>
      </c>
      <c r="BF221">
        <v>4785</v>
      </c>
      <c r="BG221" s="73">
        <v>3611375</v>
      </c>
      <c r="BH221">
        <v>4785</v>
      </c>
      <c r="BI221" s="73">
        <v>3758672</v>
      </c>
      <c r="BJ221">
        <v>12</v>
      </c>
      <c r="BK221">
        <v>4784</v>
      </c>
      <c r="BL221" t="s">
        <v>193</v>
      </c>
      <c r="BM221">
        <v>4784</v>
      </c>
      <c r="BN221" s="110">
        <v>2928.1</v>
      </c>
      <c r="BO221">
        <v>248.41</v>
      </c>
      <c r="BP221">
        <v>93.138999999999996</v>
      </c>
      <c r="BQ221" s="110">
        <v>3269.6489999999999</v>
      </c>
      <c r="BR221">
        <v>65</v>
      </c>
      <c r="BT221">
        <v>4784</v>
      </c>
      <c r="BU221" t="s">
        <v>193</v>
      </c>
      <c r="BV221">
        <v>4784</v>
      </c>
      <c r="BW221" s="73">
        <v>7988</v>
      </c>
      <c r="BX221" s="73">
        <v>23894504</v>
      </c>
      <c r="BZ221" t="s">
        <v>196</v>
      </c>
    </row>
    <row r="222" spans="1:78" x14ac:dyDescent="0.2">
      <c r="A222" s="29">
        <v>215</v>
      </c>
      <c r="B222">
        <v>4785</v>
      </c>
      <c r="C222" t="s">
        <v>345</v>
      </c>
      <c r="D222">
        <v>4785</v>
      </c>
      <c r="E222" s="73">
        <v>7988</v>
      </c>
      <c r="F222">
        <f t="shared" si="74"/>
        <v>461.3</v>
      </c>
      <c r="G222" s="73">
        <f t="shared" si="75"/>
        <v>7988</v>
      </c>
      <c r="H222">
        <f t="shared" si="76"/>
        <v>63.26</v>
      </c>
      <c r="I222">
        <f t="shared" si="76"/>
        <v>22.393000000000001</v>
      </c>
      <c r="J222">
        <f t="shared" si="76"/>
        <v>546.95299999999997</v>
      </c>
      <c r="K222" s="73">
        <f t="shared" si="77"/>
        <v>3611375</v>
      </c>
      <c r="L222">
        <f t="shared" si="78"/>
        <v>12</v>
      </c>
      <c r="M222" s="13">
        <f t="shared" si="79"/>
        <v>8128</v>
      </c>
      <c r="N222" s="13">
        <f t="shared" si="80"/>
        <v>5</v>
      </c>
      <c r="O222" s="16">
        <f t="shared" si="81"/>
        <v>8133</v>
      </c>
      <c r="P222" s="13"/>
      <c r="Q222" s="13">
        <f t="shared" si="82"/>
        <v>3749446</v>
      </c>
      <c r="R222" s="13">
        <f t="shared" si="83"/>
        <v>3647489</v>
      </c>
      <c r="S222" s="13">
        <f t="shared" si="84"/>
        <v>0</v>
      </c>
      <c r="T222" s="13">
        <f t="shared" si="85"/>
        <v>3751753</v>
      </c>
      <c r="U222" s="13">
        <f t="shared" si="86"/>
        <v>0</v>
      </c>
      <c r="V222" s="11"/>
      <c r="W222" s="11"/>
      <c r="X222" s="11">
        <f t="shared" si="87"/>
        <v>2307</v>
      </c>
      <c r="Y222" s="11">
        <f t="shared" si="88"/>
        <v>112</v>
      </c>
      <c r="Z222" s="11">
        <f t="shared" si="89"/>
        <v>316</v>
      </c>
      <c r="AA222" s="112">
        <f t="shared" si="90"/>
        <v>60</v>
      </c>
      <c r="AB222" s="11">
        <f t="shared" si="91"/>
        <v>2735</v>
      </c>
      <c r="AC222" s="11">
        <f t="shared" si="92"/>
        <v>0</v>
      </c>
      <c r="AD222" s="11">
        <f t="shared" si="71"/>
        <v>0</v>
      </c>
      <c r="AF222">
        <f t="shared" si="72"/>
        <v>0</v>
      </c>
      <c r="AH222">
        <f t="shared" si="93"/>
        <v>0</v>
      </c>
      <c r="AK222">
        <f t="shared" si="73"/>
        <v>4785</v>
      </c>
      <c r="AP222">
        <v>4785</v>
      </c>
      <c r="AQ222" t="s">
        <v>345</v>
      </c>
      <c r="AR222">
        <v>4785</v>
      </c>
      <c r="AS222" s="73">
        <v>7988</v>
      </c>
      <c r="AT222">
        <v>461.3</v>
      </c>
      <c r="AU222" s="73">
        <v>7988</v>
      </c>
      <c r="AV222">
        <v>63</v>
      </c>
      <c r="AW222" s="73">
        <v>16478</v>
      </c>
      <c r="AX222" s="73">
        <v>23605</v>
      </c>
      <c r="AY222" s="73">
        <v>3684864</v>
      </c>
      <c r="BA222">
        <v>4788</v>
      </c>
      <c r="BB222">
        <v>64.989999999999995</v>
      </c>
      <c r="BC222">
        <v>24.763999999999999</v>
      </c>
      <c r="BD222">
        <v>602.35400000000004</v>
      </c>
      <c r="BE222">
        <v>15</v>
      </c>
      <c r="BF222">
        <v>4788</v>
      </c>
      <c r="BG222" s="73">
        <v>3953030</v>
      </c>
      <c r="BH222">
        <v>4788</v>
      </c>
      <c r="BI222" s="73">
        <v>4220748</v>
      </c>
      <c r="BJ222">
        <v>15</v>
      </c>
      <c r="BK222">
        <v>4785</v>
      </c>
      <c r="BL222" t="s">
        <v>345</v>
      </c>
      <c r="BM222">
        <v>4785</v>
      </c>
      <c r="BN222">
        <v>461.3</v>
      </c>
      <c r="BO222">
        <v>63.26</v>
      </c>
      <c r="BP222">
        <v>22.393000000000001</v>
      </c>
      <c r="BQ222">
        <v>546.95299999999997</v>
      </c>
      <c r="BR222">
        <v>12</v>
      </c>
      <c r="BT222">
        <v>4785</v>
      </c>
      <c r="BU222" t="s">
        <v>345</v>
      </c>
      <c r="BV222">
        <v>4785</v>
      </c>
      <c r="BW222" s="73">
        <v>7988</v>
      </c>
      <c r="BX222" s="73">
        <v>3611375</v>
      </c>
      <c r="BZ222" t="s">
        <v>197</v>
      </c>
    </row>
    <row r="223" spans="1:78" x14ac:dyDescent="0.2">
      <c r="A223" s="29">
        <v>216</v>
      </c>
      <c r="B223">
        <v>4788</v>
      </c>
      <c r="C223" t="s">
        <v>196</v>
      </c>
      <c r="D223">
        <v>4788</v>
      </c>
      <c r="E223" s="73">
        <v>7988</v>
      </c>
      <c r="F223">
        <f t="shared" si="74"/>
        <v>512.6</v>
      </c>
      <c r="G223" s="73">
        <f t="shared" si="75"/>
        <v>8074</v>
      </c>
      <c r="H223">
        <f t="shared" si="76"/>
        <v>64.989999999999995</v>
      </c>
      <c r="I223">
        <f t="shared" si="76"/>
        <v>24.763999999999999</v>
      </c>
      <c r="J223">
        <f t="shared" si="76"/>
        <v>602.35400000000004</v>
      </c>
      <c r="K223" s="73">
        <f t="shared" si="77"/>
        <v>3953030</v>
      </c>
      <c r="L223">
        <f t="shared" si="78"/>
        <v>15</v>
      </c>
      <c r="M223" s="13">
        <f t="shared" si="79"/>
        <v>8214</v>
      </c>
      <c r="N223" s="13">
        <f t="shared" si="80"/>
        <v>0</v>
      </c>
      <c r="O223" s="16">
        <f t="shared" si="81"/>
        <v>8214</v>
      </c>
      <c r="P223" s="13"/>
      <c r="Q223" s="13">
        <f t="shared" si="82"/>
        <v>4210496</v>
      </c>
      <c r="R223" s="13">
        <f t="shared" si="83"/>
        <v>3992560</v>
      </c>
      <c r="S223" s="13">
        <f t="shared" si="84"/>
        <v>0</v>
      </c>
      <c r="T223" s="13">
        <f t="shared" si="85"/>
        <v>4210496</v>
      </c>
      <c r="U223" s="13">
        <f t="shared" si="86"/>
        <v>0</v>
      </c>
      <c r="V223" s="11"/>
      <c r="W223" s="11"/>
      <c r="X223" s="11">
        <f t="shared" si="87"/>
        <v>0</v>
      </c>
      <c r="Y223" s="11">
        <f t="shared" si="88"/>
        <v>0</v>
      </c>
      <c r="Z223" s="11">
        <f t="shared" si="89"/>
        <v>0</v>
      </c>
      <c r="AA223" s="112">
        <f t="shared" si="90"/>
        <v>75</v>
      </c>
      <c r="AB223" s="11">
        <f t="shared" si="91"/>
        <v>0</v>
      </c>
      <c r="AC223" s="11">
        <f t="shared" si="92"/>
        <v>3012</v>
      </c>
      <c r="AD223" s="11">
        <f t="shared" si="71"/>
        <v>0</v>
      </c>
      <c r="AF223">
        <f t="shared" si="72"/>
        <v>0</v>
      </c>
      <c r="AH223">
        <f t="shared" si="93"/>
        <v>0</v>
      </c>
      <c r="AK223">
        <f t="shared" si="73"/>
        <v>4788</v>
      </c>
      <c r="AP223">
        <v>4788</v>
      </c>
      <c r="AQ223" t="s">
        <v>196</v>
      </c>
      <c r="AR223">
        <v>4788</v>
      </c>
      <c r="AS223" s="73">
        <v>7988</v>
      </c>
      <c r="AT223">
        <v>512.6</v>
      </c>
      <c r="AU223" s="73">
        <v>8074</v>
      </c>
      <c r="AV223">
        <v>65</v>
      </c>
      <c r="AW223" s="73">
        <v>45965</v>
      </c>
      <c r="AX223" s="73">
        <v>68383</v>
      </c>
      <c r="AY223" s="73">
        <v>4138732</v>
      </c>
      <c r="BA223">
        <v>4797</v>
      </c>
      <c r="BB223">
        <v>390.03</v>
      </c>
      <c r="BC223">
        <v>77.661000000000001</v>
      </c>
      <c r="BD223" s="110">
        <v>3962.491</v>
      </c>
      <c r="BE223">
        <v>58</v>
      </c>
      <c r="BF223">
        <v>4797</v>
      </c>
      <c r="BG223" s="73">
        <v>27592150</v>
      </c>
      <c r="BH223">
        <v>4797</v>
      </c>
      <c r="BI223" s="73">
        <v>28475630</v>
      </c>
      <c r="BJ223">
        <v>58</v>
      </c>
      <c r="BK223">
        <v>4788</v>
      </c>
      <c r="BL223" t="s">
        <v>196</v>
      </c>
      <c r="BM223">
        <v>4788</v>
      </c>
      <c r="BN223">
        <v>512.6</v>
      </c>
      <c r="BO223">
        <v>64.989999999999995</v>
      </c>
      <c r="BP223">
        <v>24.763999999999999</v>
      </c>
      <c r="BQ223">
        <v>602.35400000000004</v>
      </c>
      <c r="BR223">
        <v>15</v>
      </c>
      <c r="BT223">
        <v>4788</v>
      </c>
      <c r="BU223" t="s">
        <v>196</v>
      </c>
      <c r="BV223">
        <v>4788</v>
      </c>
      <c r="BW223" s="73">
        <v>8074</v>
      </c>
      <c r="BX223" s="73">
        <v>3953030</v>
      </c>
      <c r="BZ223" t="s">
        <v>411</v>
      </c>
    </row>
    <row r="224" spans="1:78" x14ac:dyDescent="0.2">
      <c r="A224" s="29">
        <v>217</v>
      </c>
      <c r="B224">
        <v>4797</v>
      </c>
      <c r="C224" t="s">
        <v>197</v>
      </c>
      <c r="D224">
        <v>4797</v>
      </c>
      <c r="E224" s="73">
        <v>7988</v>
      </c>
      <c r="F224">
        <f t="shared" si="74"/>
        <v>3494.8</v>
      </c>
      <c r="G224" s="73">
        <f t="shared" si="75"/>
        <v>7988</v>
      </c>
      <c r="H224">
        <f t="shared" si="76"/>
        <v>390.03</v>
      </c>
      <c r="I224">
        <f t="shared" si="76"/>
        <v>77.661000000000001</v>
      </c>
      <c r="J224">
        <f t="shared" si="76"/>
        <v>3962.491</v>
      </c>
      <c r="K224" s="73">
        <f t="shared" si="77"/>
        <v>27592150</v>
      </c>
      <c r="L224">
        <f t="shared" si="78"/>
        <v>58</v>
      </c>
      <c r="M224" s="13">
        <f t="shared" si="79"/>
        <v>8128</v>
      </c>
      <c r="N224" s="13">
        <f t="shared" si="80"/>
        <v>5</v>
      </c>
      <c r="O224" s="16">
        <f t="shared" si="81"/>
        <v>8133</v>
      </c>
      <c r="P224" s="13"/>
      <c r="Q224" s="13">
        <f t="shared" si="82"/>
        <v>28405734</v>
      </c>
      <c r="R224" s="13">
        <f t="shared" si="83"/>
        <v>27868072</v>
      </c>
      <c r="S224" s="13">
        <f t="shared" si="84"/>
        <v>0</v>
      </c>
      <c r="T224" s="13">
        <f t="shared" si="85"/>
        <v>28423208</v>
      </c>
      <c r="U224" s="13">
        <f t="shared" si="86"/>
        <v>0</v>
      </c>
      <c r="V224" s="11"/>
      <c r="W224" s="11"/>
      <c r="X224" s="11">
        <f t="shared" si="87"/>
        <v>17474</v>
      </c>
      <c r="Y224" s="11">
        <f t="shared" si="88"/>
        <v>388</v>
      </c>
      <c r="Z224" s="11">
        <f t="shared" si="89"/>
        <v>1950</v>
      </c>
      <c r="AA224" s="112">
        <f t="shared" si="90"/>
        <v>290</v>
      </c>
      <c r="AB224" s="11">
        <f t="shared" si="91"/>
        <v>19812</v>
      </c>
      <c r="AC224" s="11">
        <f t="shared" si="92"/>
        <v>0</v>
      </c>
      <c r="AD224" s="11">
        <f t="shared" si="71"/>
        <v>0</v>
      </c>
      <c r="AF224">
        <f t="shared" si="72"/>
        <v>0</v>
      </c>
      <c r="AH224">
        <f t="shared" si="93"/>
        <v>0</v>
      </c>
      <c r="AK224">
        <f t="shared" si="73"/>
        <v>4797</v>
      </c>
      <c r="AP224">
        <v>4797</v>
      </c>
      <c r="AQ224" t="s">
        <v>197</v>
      </c>
      <c r="AR224">
        <v>4797</v>
      </c>
      <c r="AS224" s="73">
        <v>7988</v>
      </c>
      <c r="AT224" s="110">
        <v>3494.8</v>
      </c>
      <c r="AU224" s="73">
        <v>7988</v>
      </c>
      <c r="AV224">
        <v>390</v>
      </c>
      <c r="AW224" s="73">
        <v>39584</v>
      </c>
      <c r="AX224" s="73">
        <v>62865</v>
      </c>
      <c r="AY224" s="73">
        <v>27916462</v>
      </c>
      <c r="BA224">
        <v>4860</v>
      </c>
      <c r="BB224">
        <v>135.81</v>
      </c>
      <c r="BC224">
        <v>25.25</v>
      </c>
      <c r="BD224" s="110">
        <v>1034.26</v>
      </c>
      <c r="BE224">
        <v>21.5</v>
      </c>
      <c r="BF224">
        <v>4860</v>
      </c>
      <c r="BG224" s="73">
        <v>7245116</v>
      </c>
      <c r="BH224">
        <v>4860</v>
      </c>
      <c r="BI224" s="73">
        <v>7114834</v>
      </c>
      <c r="BJ224">
        <v>21.5</v>
      </c>
      <c r="BK224">
        <v>4797</v>
      </c>
      <c r="BL224" t="s">
        <v>197</v>
      </c>
      <c r="BM224">
        <v>4797</v>
      </c>
      <c r="BN224" s="110">
        <v>3494.8</v>
      </c>
      <c r="BO224">
        <v>390.03</v>
      </c>
      <c r="BP224">
        <v>77.661000000000001</v>
      </c>
      <c r="BQ224" s="110">
        <v>3962.491</v>
      </c>
      <c r="BR224">
        <v>58</v>
      </c>
      <c r="BT224">
        <v>4797</v>
      </c>
      <c r="BU224" t="s">
        <v>197</v>
      </c>
      <c r="BV224">
        <v>4797</v>
      </c>
      <c r="BW224" s="73">
        <v>7988</v>
      </c>
      <c r="BX224" s="73">
        <v>27592150</v>
      </c>
      <c r="BZ224" t="s">
        <v>198</v>
      </c>
    </row>
    <row r="225" spans="1:78" x14ac:dyDescent="0.2">
      <c r="A225" s="29">
        <v>218</v>
      </c>
      <c r="B225">
        <v>4824</v>
      </c>
      <c r="C225" t="s">
        <v>219</v>
      </c>
      <c r="D225">
        <v>5510</v>
      </c>
      <c r="E225" s="73">
        <v>7988</v>
      </c>
      <c r="F225">
        <f t="shared" si="74"/>
        <v>723</v>
      </c>
      <c r="G225" s="73">
        <f t="shared" si="75"/>
        <v>7988</v>
      </c>
      <c r="H225">
        <f t="shared" si="76"/>
        <v>108.75</v>
      </c>
      <c r="I225">
        <f t="shared" si="76"/>
        <v>35.095999999999997</v>
      </c>
      <c r="J225">
        <f t="shared" si="76"/>
        <v>866.846</v>
      </c>
      <c r="K225" s="73">
        <f t="shared" si="77"/>
        <v>5807276</v>
      </c>
      <c r="L225">
        <f t="shared" si="78"/>
        <v>13.5</v>
      </c>
      <c r="M225" s="13">
        <f t="shared" si="79"/>
        <v>8128</v>
      </c>
      <c r="N225" s="13">
        <f t="shared" si="80"/>
        <v>5</v>
      </c>
      <c r="O225" s="16">
        <f t="shared" si="81"/>
        <v>8133</v>
      </c>
      <c r="P225" s="13"/>
      <c r="Q225" s="13">
        <f t="shared" si="82"/>
        <v>5876544</v>
      </c>
      <c r="R225" s="13">
        <f t="shared" si="83"/>
        <v>5865349</v>
      </c>
      <c r="S225" s="13">
        <f t="shared" si="84"/>
        <v>0</v>
      </c>
      <c r="T225" s="13">
        <f t="shared" si="85"/>
        <v>5880159</v>
      </c>
      <c r="U225" s="13">
        <f t="shared" si="86"/>
        <v>0</v>
      </c>
      <c r="V225" s="11"/>
      <c r="W225" s="11"/>
      <c r="X225" s="11">
        <f t="shared" si="87"/>
        <v>3615</v>
      </c>
      <c r="Y225" s="11">
        <f t="shared" si="88"/>
        <v>175</v>
      </c>
      <c r="Z225" s="11">
        <f t="shared" si="89"/>
        <v>544</v>
      </c>
      <c r="AA225" s="112">
        <f t="shared" si="90"/>
        <v>68</v>
      </c>
      <c r="AB225" s="11">
        <f t="shared" si="91"/>
        <v>4334</v>
      </c>
      <c r="AC225" s="11">
        <f t="shared" si="92"/>
        <v>0</v>
      </c>
      <c r="AD225" s="11">
        <f t="shared" si="71"/>
        <v>0</v>
      </c>
      <c r="AF225">
        <f t="shared" si="72"/>
        <v>0</v>
      </c>
      <c r="AH225">
        <f t="shared" si="93"/>
        <v>0</v>
      </c>
      <c r="AK225">
        <f t="shared" si="73"/>
        <v>4824</v>
      </c>
      <c r="AP225">
        <v>4824</v>
      </c>
      <c r="AQ225" t="s">
        <v>219</v>
      </c>
      <c r="AR225">
        <v>5510</v>
      </c>
      <c r="AS225" s="73">
        <v>7988</v>
      </c>
      <c r="AT225">
        <v>723</v>
      </c>
      <c r="AU225" s="73">
        <v>7988</v>
      </c>
      <c r="AV225">
        <v>109</v>
      </c>
      <c r="AW225" s="73">
        <v>26592</v>
      </c>
      <c r="AX225" s="73">
        <v>38002</v>
      </c>
      <c r="AY225" s="73">
        <v>5775324</v>
      </c>
      <c r="BA225">
        <v>4869</v>
      </c>
      <c r="BB225">
        <v>249.89</v>
      </c>
      <c r="BC225">
        <v>15.568</v>
      </c>
      <c r="BD225" s="110">
        <v>1494.4580000000001</v>
      </c>
      <c r="BE225">
        <v>20</v>
      </c>
      <c r="BF225">
        <v>4869</v>
      </c>
      <c r="BG225" s="73">
        <v>10144432</v>
      </c>
      <c r="BH225">
        <v>4869</v>
      </c>
      <c r="BI225" s="73">
        <v>10015121</v>
      </c>
      <c r="BJ225">
        <v>20</v>
      </c>
      <c r="BK225">
        <v>4824</v>
      </c>
      <c r="BL225" t="s">
        <v>219</v>
      </c>
      <c r="BM225">
        <v>5510</v>
      </c>
      <c r="BN225">
        <v>723</v>
      </c>
      <c r="BO225">
        <v>108.75</v>
      </c>
      <c r="BP225">
        <v>35.095999999999997</v>
      </c>
      <c r="BQ225">
        <v>866.846</v>
      </c>
      <c r="BR225">
        <v>13.5</v>
      </c>
      <c r="BT225">
        <v>4824</v>
      </c>
      <c r="BU225" t="s">
        <v>219</v>
      </c>
      <c r="BV225">
        <v>5510</v>
      </c>
      <c r="BW225" s="73">
        <v>7988</v>
      </c>
      <c r="BX225" s="73">
        <v>5807276</v>
      </c>
      <c r="BZ225" t="s">
        <v>199</v>
      </c>
    </row>
    <row r="226" spans="1:78" x14ac:dyDescent="0.2">
      <c r="A226" s="29">
        <v>219</v>
      </c>
      <c r="B226">
        <v>4860</v>
      </c>
      <c r="C226" t="s">
        <v>411</v>
      </c>
      <c r="D226">
        <v>4860</v>
      </c>
      <c r="E226" s="73">
        <v>7988</v>
      </c>
      <c r="F226">
        <f t="shared" si="74"/>
        <v>873.2</v>
      </c>
      <c r="G226" s="73">
        <f t="shared" si="75"/>
        <v>7988</v>
      </c>
      <c r="H226">
        <f t="shared" si="76"/>
        <v>135.81</v>
      </c>
      <c r="I226">
        <f t="shared" si="76"/>
        <v>25.25</v>
      </c>
      <c r="J226">
        <f t="shared" si="76"/>
        <v>1034.26</v>
      </c>
      <c r="K226" s="73">
        <f t="shared" si="77"/>
        <v>7245116</v>
      </c>
      <c r="L226">
        <f t="shared" si="78"/>
        <v>21.5</v>
      </c>
      <c r="M226" s="13">
        <f t="shared" si="79"/>
        <v>8128</v>
      </c>
      <c r="N226" s="13">
        <f t="shared" si="80"/>
        <v>5</v>
      </c>
      <c r="O226" s="16">
        <f t="shared" si="81"/>
        <v>8133</v>
      </c>
      <c r="P226" s="13"/>
      <c r="Q226" s="13">
        <f t="shared" si="82"/>
        <v>7097370</v>
      </c>
      <c r="R226" s="13">
        <f t="shared" si="83"/>
        <v>7317567</v>
      </c>
      <c r="S226" s="13">
        <f t="shared" si="84"/>
        <v>220197</v>
      </c>
      <c r="T226" s="13">
        <f t="shared" si="85"/>
        <v>7101736</v>
      </c>
      <c r="U226" s="13">
        <f t="shared" si="86"/>
        <v>215831</v>
      </c>
      <c r="V226" s="11"/>
      <c r="W226" s="11"/>
      <c r="X226" s="11">
        <f t="shared" si="87"/>
        <v>4366</v>
      </c>
      <c r="Y226" s="11">
        <f t="shared" si="88"/>
        <v>126</v>
      </c>
      <c r="Z226" s="11">
        <f t="shared" si="89"/>
        <v>679</v>
      </c>
      <c r="AA226" s="112">
        <f t="shared" si="90"/>
        <v>108</v>
      </c>
      <c r="AB226" s="11">
        <f t="shared" si="91"/>
        <v>5171</v>
      </c>
      <c r="AC226" s="11">
        <f t="shared" si="92"/>
        <v>0</v>
      </c>
      <c r="AD226" s="11">
        <f t="shared" si="71"/>
        <v>215831</v>
      </c>
      <c r="AF226">
        <f t="shared" si="72"/>
        <v>220197</v>
      </c>
      <c r="AH226">
        <f t="shared" si="93"/>
        <v>4366</v>
      </c>
      <c r="AK226">
        <f t="shared" si="73"/>
        <v>4860</v>
      </c>
      <c r="AP226">
        <v>4860</v>
      </c>
      <c r="AQ226" t="s">
        <v>411</v>
      </c>
      <c r="AR226">
        <v>4860</v>
      </c>
      <c r="AS226" s="73">
        <v>7988</v>
      </c>
      <c r="AT226">
        <v>873.2</v>
      </c>
      <c r="AU226" s="73">
        <v>7988</v>
      </c>
      <c r="AV226">
        <v>136</v>
      </c>
      <c r="AW226" s="73">
        <v>117698</v>
      </c>
      <c r="AX226" s="73">
        <v>158115</v>
      </c>
      <c r="AY226" s="73">
        <v>6975122</v>
      </c>
      <c r="BA226">
        <v>4878</v>
      </c>
      <c r="BB226">
        <v>43.11</v>
      </c>
      <c r="BC226">
        <v>19.338999999999999</v>
      </c>
      <c r="BD226">
        <v>583.649</v>
      </c>
      <c r="BE226">
        <v>22</v>
      </c>
      <c r="BF226">
        <v>4878</v>
      </c>
      <c r="BG226" s="73">
        <v>4401388</v>
      </c>
      <c r="BH226">
        <v>4878</v>
      </c>
      <c r="BI226" s="73">
        <v>4246738</v>
      </c>
      <c r="BJ226">
        <v>22</v>
      </c>
      <c r="BK226">
        <v>4860</v>
      </c>
      <c r="BL226" t="s">
        <v>411</v>
      </c>
      <c r="BM226">
        <v>4860</v>
      </c>
      <c r="BN226">
        <v>873.2</v>
      </c>
      <c r="BO226">
        <v>135.81</v>
      </c>
      <c r="BP226">
        <v>25.25</v>
      </c>
      <c r="BQ226" s="110">
        <v>1034.26</v>
      </c>
      <c r="BR226">
        <v>21.5</v>
      </c>
      <c r="BT226">
        <v>4860</v>
      </c>
      <c r="BU226" t="s">
        <v>411</v>
      </c>
      <c r="BV226">
        <v>4860</v>
      </c>
      <c r="BW226" s="73">
        <v>7988</v>
      </c>
      <c r="BX226" s="73">
        <v>7245116</v>
      </c>
      <c r="BZ226" t="s">
        <v>200</v>
      </c>
    </row>
    <row r="227" spans="1:78" x14ac:dyDescent="0.2">
      <c r="A227" s="29">
        <v>220</v>
      </c>
      <c r="B227">
        <v>4869</v>
      </c>
      <c r="C227" t="s">
        <v>198</v>
      </c>
      <c r="D227">
        <v>4869</v>
      </c>
      <c r="E227" s="73">
        <v>7988</v>
      </c>
      <c r="F227">
        <f t="shared" si="74"/>
        <v>1229</v>
      </c>
      <c r="G227" s="73">
        <f t="shared" si="75"/>
        <v>7989</v>
      </c>
      <c r="H227">
        <f t="shared" si="76"/>
        <v>249.89</v>
      </c>
      <c r="I227">
        <f t="shared" si="76"/>
        <v>15.568</v>
      </c>
      <c r="J227">
        <f t="shared" si="76"/>
        <v>1494.4580000000001</v>
      </c>
      <c r="K227" s="73">
        <f t="shared" si="77"/>
        <v>10144432</v>
      </c>
      <c r="L227">
        <f t="shared" si="78"/>
        <v>20</v>
      </c>
      <c r="M227" s="13">
        <f t="shared" si="79"/>
        <v>8129</v>
      </c>
      <c r="N227" s="13">
        <f t="shared" si="80"/>
        <v>4</v>
      </c>
      <c r="O227" s="16">
        <f t="shared" si="81"/>
        <v>8133</v>
      </c>
      <c r="P227" s="13"/>
      <c r="Q227" s="13">
        <f t="shared" si="82"/>
        <v>9990541</v>
      </c>
      <c r="R227" s="13">
        <f t="shared" si="83"/>
        <v>10245876</v>
      </c>
      <c r="S227" s="13">
        <f t="shared" si="84"/>
        <v>255335</v>
      </c>
      <c r="T227" s="13">
        <f t="shared" si="85"/>
        <v>9995457</v>
      </c>
      <c r="U227" s="13">
        <f t="shared" si="86"/>
        <v>250419</v>
      </c>
      <c r="V227" s="11"/>
      <c r="W227" s="11"/>
      <c r="X227" s="11">
        <f t="shared" si="87"/>
        <v>4916</v>
      </c>
      <c r="Y227" s="11">
        <f t="shared" si="88"/>
        <v>62</v>
      </c>
      <c r="Z227" s="11">
        <f t="shared" si="89"/>
        <v>1000</v>
      </c>
      <c r="AA227" s="112">
        <f t="shared" si="90"/>
        <v>100</v>
      </c>
      <c r="AB227" s="11">
        <f t="shared" si="91"/>
        <v>5978</v>
      </c>
      <c r="AC227" s="11">
        <f t="shared" si="92"/>
        <v>1494</v>
      </c>
      <c r="AD227" s="11">
        <f t="shared" si="71"/>
        <v>250419</v>
      </c>
      <c r="AF227">
        <f t="shared" si="72"/>
        <v>255335</v>
      </c>
      <c r="AH227">
        <f t="shared" si="93"/>
        <v>4916</v>
      </c>
      <c r="AK227">
        <f t="shared" si="73"/>
        <v>4869</v>
      </c>
      <c r="AP227">
        <v>4869</v>
      </c>
      <c r="AQ227" t="s">
        <v>198</v>
      </c>
      <c r="AR227">
        <v>4869</v>
      </c>
      <c r="AS227" s="73">
        <v>7988</v>
      </c>
      <c r="AT227" s="110">
        <v>1229</v>
      </c>
      <c r="AU227" s="73">
        <v>7989</v>
      </c>
      <c r="AV227">
        <v>250</v>
      </c>
      <c r="AW227" s="73">
        <v>59946</v>
      </c>
      <c r="AX227" s="73">
        <v>104743</v>
      </c>
      <c r="AY227" s="73">
        <v>9818481</v>
      </c>
      <c r="BA227">
        <v>4890</v>
      </c>
      <c r="BB227">
        <v>120</v>
      </c>
      <c r="BC227">
        <v>33.564</v>
      </c>
      <c r="BD227" s="110">
        <v>1130.2639999999999</v>
      </c>
      <c r="BE227">
        <v>35.5</v>
      </c>
      <c r="BF227">
        <v>4890</v>
      </c>
      <c r="BG227" s="73">
        <v>8111015</v>
      </c>
      <c r="BH227">
        <v>4890</v>
      </c>
      <c r="BI227" s="73">
        <v>7958152</v>
      </c>
      <c r="BJ227">
        <v>35.5</v>
      </c>
      <c r="BK227">
        <v>4869</v>
      </c>
      <c r="BL227" t="s">
        <v>198</v>
      </c>
      <c r="BM227">
        <v>4869</v>
      </c>
      <c r="BN227" s="110">
        <v>1229</v>
      </c>
      <c r="BO227">
        <v>249.89</v>
      </c>
      <c r="BP227">
        <v>15.568</v>
      </c>
      <c r="BQ227" s="110">
        <v>1494.4580000000001</v>
      </c>
      <c r="BR227">
        <v>20</v>
      </c>
      <c r="BT227">
        <v>4869</v>
      </c>
      <c r="BU227" t="s">
        <v>198</v>
      </c>
      <c r="BV227">
        <v>4869</v>
      </c>
      <c r="BW227" s="73">
        <v>7989</v>
      </c>
      <c r="BX227" s="73">
        <v>10144432</v>
      </c>
      <c r="BZ227" t="s">
        <v>346</v>
      </c>
    </row>
    <row r="228" spans="1:78" x14ac:dyDescent="0.2">
      <c r="A228" s="29">
        <v>221</v>
      </c>
      <c r="B228">
        <v>4878</v>
      </c>
      <c r="C228" t="s">
        <v>199</v>
      </c>
      <c r="D228">
        <v>4878</v>
      </c>
      <c r="E228" s="73">
        <v>7988</v>
      </c>
      <c r="F228">
        <f t="shared" si="74"/>
        <v>521.20000000000005</v>
      </c>
      <c r="G228" s="73">
        <f t="shared" si="75"/>
        <v>7988</v>
      </c>
      <c r="H228">
        <f t="shared" si="76"/>
        <v>43.11</v>
      </c>
      <c r="I228">
        <f t="shared" si="76"/>
        <v>19.338999999999999</v>
      </c>
      <c r="J228">
        <f t="shared" si="76"/>
        <v>583.649</v>
      </c>
      <c r="K228" s="73">
        <f t="shared" si="77"/>
        <v>4401388</v>
      </c>
      <c r="L228">
        <f t="shared" si="78"/>
        <v>22</v>
      </c>
      <c r="M228" s="13">
        <f t="shared" si="79"/>
        <v>8128</v>
      </c>
      <c r="N228" s="13">
        <f t="shared" si="80"/>
        <v>5</v>
      </c>
      <c r="O228" s="16">
        <f t="shared" si="81"/>
        <v>8133</v>
      </c>
      <c r="P228" s="13"/>
      <c r="Q228" s="13">
        <f t="shared" si="82"/>
        <v>4236314</v>
      </c>
      <c r="R228" s="13">
        <f t="shared" si="83"/>
        <v>4445402</v>
      </c>
      <c r="S228" s="13">
        <f t="shared" si="84"/>
        <v>209088</v>
      </c>
      <c r="T228" s="13">
        <f t="shared" si="85"/>
        <v>4238920</v>
      </c>
      <c r="U228" s="13">
        <f t="shared" si="86"/>
        <v>206482</v>
      </c>
      <c r="V228" s="11"/>
      <c r="W228" s="11"/>
      <c r="X228" s="11">
        <f t="shared" si="87"/>
        <v>2606</v>
      </c>
      <c r="Y228" s="11">
        <f t="shared" si="88"/>
        <v>97</v>
      </c>
      <c r="Z228" s="11">
        <f t="shared" si="89"/>
        <v>216</v>
      </c>
      <c r="AA228" s="112">
        <f t="shared" si="90"/>
        <v>110</v>
      </c>
      <c r="AB228" s="11">
        <f t="shared" si="91"/>
        <v>2919</v>
      </c>
      <c r="AC228" s="11">
        <f t="shared" si="92"/>
        <v>0</v>
      </c>
      <c r="AD228" s="11">
        <f t="shared" si="71"/>
        <v>206482</v>
      </c>
      <c r="AF228">
        <f t="shared" si="72"/>
        <v>209088</v>
      </c>
      <c r="AH228">
        <f t="shared" si="93"/>
        <v>2606</v>
      </c>
      <c r="AK228">
        <f t="shared" si="73"/>
        <v>4878</v>
      </c>
      <c r="AP228">
        <v>4878</v>
      </c>
      <c r="AQ228" t="s">
        <v>199</v>
      </c>
      <c r="AR228">
        <v>4878</v>
      </c>
      <c r="AS228" s="73">
        <v>7988</v>
      </c>
      <c r="AT228">
        <v>521.20000000000005</v>
      </c>
      <c r="AU228" s="73">
        <v>7988</v>
      </c>
      <c r="AV228">
        <v>43</v>
      </c>
      <c r="AW228" s="73">
        <v>19062</v>
      </c>
      <c r="AX228" s="73">
        <v>27789</v>
      </c>
      <c r="AY228" s="73">
        <v>4163346</v>
      </c>
      <c r="BA228">
        <v>4905</v>
      </c>
      <c r="BB228">
        <v>23.83</v>
      </c>
      <c r="BC228">
        <v>27.957999999999998</v>
      </c>
      <c r="BD228">
        <v>233.68799999999999</v>
      </c>
      <c r="BE228">
        <v>6</v>
      </c>
      <c r="BF228">
        <v>4905</v>
      </c>
      <c r="BG228" s="73">
        <v>1548873</v>
      </c>
      <c r="BH228">
        <v>4905</v>
      </c>
      <c r="BI228" s="73">
        <v>1482121</v>
      </c>
      <c r="BJ228">
        <v>6</v>
      </c>
      <c r="BK228">
        <v>4878</v>
      </c>
      <c r="BL228" t="s">
        <v>199</v>
      </c>
      <c r="BM228">
        <v>4878</v>
      </c>
      <c r="BN228">
        <v>521.20000000000005</v>
      </c>
      <c r="BO228">
        <v>43.11</v>
      </c>
      <c r="BP228">
        <v>19.338999999999999</v>
      </c>
      <c r="BQ228">
        <v>583.649</v>
      </c>
      <c r="BR228">
        <v>22</v>
      </c>
      <c r="BT228">
        <v>4878</v>
      </c>
      <c r="BU228" t="s">
        <v>199</v>
      </c>
      <c r="BV228">
        <v>4878</v>
      </c>
      <c r="BW228" s="73">
        <v>7988</v>
      </c>
      <c r="BX228" s="73">
        <v>4401388</v>
      </c>
      <c r="BZ228" t="s">
        <v>201</v>
      </c>
    </row>
    <row r="229" spans="1:78" x14ac:dyDescent="0.2">
      <c r="A229" s="29">
        <v>222</v>
      </c>
      <c r="B229">
        <v>4890</v>
      </c>
      <c r="C229" t="s">
        <v>200</v>
      </c>
      <c r="D229">
        <v>4890</v>
      </c>
      <c r="E229" s="73">
        <v>7988</v>
      </c>
      <c r="F229">
        <f t="shared" si="74"/>
        <v>976.7</v>
      </c>
      <c r="G229" s="73">
        <f t="shared" si="75"/>
        <v>7988</v>
      </c>
      <c r="H229">
        <f t="shared" si="76"/>
        <v>120</v>
      </c>
      <c r="I229">
        <f t="shared" si="76"/>
        <v>33.564</v>
      </c>
      <c r="J229">
        <f t="shared" si="76"/>
        <v>1130.2639999999999</v>
      </c>
      <c r="K229" s="73">
        <f t="shared" si="77"/>
        <v>8111015</v>
      </c>
      <c r="L229">
        <f t="shared" si="78"/>
        <v>35.5</v>
      </c>
      <c r="M229" s="13">
        <f t="shared" si="79"/>
        <v>8128</v>
      </c>
      <c r="N229" s="13">
        <f t="shared" si="80"/>
        <v>5</v>
      </c>
      <c r="O229" s="16">
        <f t="shared" si="81"/>
        <v>8133</v>
      </c>
      <c r="P229" s="13"/>
      <c r="Q229" s="13">
        <f t="shared" si="82"/>
        <v>7938618</v>
      </c>
      <c r="R229" s="13">
        <f t="shared" si="83"/>
        <v>8192125</v>
      </c>
      <c r="S229" s="13">
        <f t="shared" si="84"/>
        <v>253507</v>
      </c>
      <c r="T229" s="13">
        <f t="shared" si="85"/>
        <v>7943501</v>
      </c>
      <c r="U229" s="13">
        <f t="shared" si="86"/>
        <v>248624</v>
      </c>
      <c r="V229" s="11"/>
      <c r="W229" s="11"/>
      <c r="X229" s="11">
        <f t="shared" si="87"/>
        <v>4884</v>
      </c>
      <c r="Y229" s="11">
        <f t="shared" si="88"/>
        <v>168</v>
      </c>
      <c r="Z229" s="11">
        <f t="shared" si="89"/>
        <v>600</v>
      </c>
      <c r="AA229" s="112">
        <f t="shared" si="90"/>
        <v>178</v>
      </c>
      <c r="AB229" s="11">
        <f t="shared" si="91"/>
        <v>5652</v>
      </c>
      <c r="AC229" s="11">
        <f t="shared" si="92"/>
        <v>0</v>
      </c>
      <c r="AD229" s="11">
        <f t="shared" si="71"/>
        <v>248624</v>
      </c>
      <c r="AF229">
        <f t="shared" si="72"/>
        <v>253507</v>
      </c>
      <c r="AH229">
        <f t="shared" si="93"/>
        <v>4883</v>
      </c>
      <c r="AK229">
        <f t="shared" si="73"/>
        <v>4890</v>
      </c>
      <c r="AP229">
        <v>4890</v>
      </c>
      <c r="AQ229" t="s">
        <v>200</v>
      </c>
      <c r="AR229">
        <v>4890</v>
      </c>
      <c r="AS229" s="73">
        <v>7988</v>
      </c>
      <c r="AT229">
        <v>976.7</v>
      </c>
      <c r="AU229" s="73">
        <v>7988</v>
      </c>
      <c r="AV229">
        <v>120</v>
      </c>
      <c r="AW229" s="73">
        <v>216566</v>
      </c>
      <c r="AX229" s="73">
        <v>222374</v>
      </c>
      <c r="AY229" s="73">
        <v>7801880</v>
      </c>
      <c r="BA229">
        <v>4978</v>
      </c>
      <c r="BB229">
        <v>21.38</v>
      </c>
      <c r="BC229">
        <v>2.5840000000000001</v>
      </c>
      <c r="BD229">
        <v>123.964</v>
      </c>
      <c r="BE229">
        <v>0</v>
      </c>
      <c r="BF229">
        <v>4978</v>
      </c>
      <c r="BG229" s="73">
        <v>1094356</v>
      </c>
      <c r="BH229">
        <v>4978</v>
      </c>
      <c r="BI229" s="73">
        <v>814800</v>
      </c>
      <c r="BJ229">
        <v>0</v>
      </c>
      <c r="BK229">
        <v>4890</v>
      </c>
      <c r="BL229" t="s">
        <v>200</v>
      </c>
      <c r="BM229">
        <v>4890</v>
      </c>
      <c r="BN229">
        <v>976.7</v>
      </c>
      <c r="BO229">
        <v>120</v>
      </c>
      <c r="BP229">
        <v>33.564</v>
      </c>
      <c r="BQ229" s="110">
        <v>1130.2639999999999</v>
      </c>
      <c r="BR229">
        <v>35.5</v>
      </c>
      <c r="BT229">
        <v>4890</v>
      </c>
      <c r="BU229" t="s">
        <v>200</v>
      </c>
      <c r="BV229">
        <v>4890</v>
      </c>
      <c r="BW229" s="73">
        <v>7988</v>
      </c>
      <c r="BX229" s="73">
        <v>8111015</v>
      </c>
      <c r="BZ229" t="s">
        <v>202</v>
      </c>
    </row>
    <row r="230" spans="1:78" x14ac:dyDescent="0.2">
      <c r="A230" s="29">
        <v>223</v>
      </c>
      <c r="B230">
        <v>4905</v>
      </c>
      <c r="C230" t="s">
        <v>346</v>
      </c>
      <c r="D230">
        <v>4905</v>
      </c>
      <c r="E230" s="73">
        <v>7988</v>
      </c>
      <c r="F230">
        <f t="shared" si="74"/>
        <v>181.9</v>
      </c>
      <c r="G230" s="73">
        <f t="shared" si="75"/>
        <v>7988</v>
      </c>
      <c r="H230">
        <f t="shared" si="76"/>
        <v>23.83</v>
      </c>
      <c r="I230">
        <f t="shared" si="76"/>
        <v>27.957999999999998</v>
      </c>
      <c r="J230">
        <f t="shared" si="76"/>
        <v>233.68799999999999</v>
      </c>
      <c r="K230" s="73">
        <f t="shared" si="77"/>
        <v>1548873</v>
      </c>
      <c r="L230">
        <f t="shared" si="78"/>
        <v>6</v>
      </c>
      <c r="M230" s="13">
        <f t="shared" si="79"/>
        <v>8128</v>
      </c>
      <c r="N230" s="13">
        <f t="shared" si="80"/>
        <v>5</v>
      </c>
      <c r="O230" s="16">
        <f t="shared" si="81"/>
        <v>8133</v>
      </c>
      <c r="P230" s="13"/>
      <c r="Q230" s="13">
        <f t="shared" si="82"/>
        <v>1478483</v>
      </c>
      <c r="R230" s="13">
        <f t="shared" si="83"/>
        <v>1564362</v>
      </c>
      <c r="S230" s="13">
        <f t="shared" si="84"/>
        <v>85879</v>
      </c>
      <c r="T230" s="13">
        <f t="shared" si="85"/>
        <v>1479393</v>
      </c>
      <c r="U230" s="13">
        <f t="shared" si="86"/>
        <v>84969</v>
      </c>
      <c r="V230" s="11"/>
      <c r="W230" s="11"/>
      <c r="X230" s="11">
        <f t="shared" si="87"/>
        <v>910</v>
      </c>
      <c r="Y230" s="11">
        <f t="shared" si="88"/>
        <v>140</v>
      </c>
      <c r="Z230" s="11">
        <f t="shared" si="89"/>
        <v>119</v>
      </c>
      <c r="AA230" s="112">
        <f t="shared" si="90"/>
        <v>30</v>
      </c>
      <c r="AB230" s="11">
        <f t="shared" si="91"/>
        <v>1169</v>
      </c>
      <c r="AC230" s="11">
        <f t="shared" si="92"/>
        <v>0</v>
      </c>
      <c r="AD230" s="11">
        <f t="shared" si="71"/>
        <v>84969</v>
      </c>
      <c r="AF230">
        <f t="shared" si="72"/>
        <v>85879</v>
      </c>
      <c r="AH230">
        <f t="shared" si="93"/>
        <v>910</v>
      </c>
      <c r="AK230">
        <f t="shared" si="73"/>
        <v>4905</v>
      </c>
      <c r="AP230">
        <v>4905</v>
      </c>
      <c r="AQ230" t="s">
        <v>346</v>
      </c>
      <c r="AR230">
        <v>4905</v>
      </c>
      <c r="AS230" s="73">
        <v>7988</v>
      </c>
      <c r="AT230">
        <v>181.9</v>
      </c>
      <c r="AU230" s="73">
        <v>7988</v>
      </c>
      <c r="AV230">
        <v>24</v>
      </c>
      <c r="AW230" s="73">
        <v>4139</v>
      </c>
      <c r="AX230" s="73">
        <v>5379</v>
      </c>
      <c r="AY230" s="73">
        <v>1453017</v>
      </c>
      <c r="BA230">
        <v>4995</v>
      </c>
      <c r="BB230">
        <v>79.41</v>
      </c>
      <c r="BC230">
        <v>41.36</v>
      </c>
      <c r="BD230">
        <v>997.37</v>
      </c>
      <c r="BE230">
        <v>31</v>
      </c>
      <c r="BF230">
        <v>4995</v>
      </c>
      <c r="BG230" s="73">
        <v>7031592</v>
      </c>
      <c r="BH230">
        <v>4995</v>
      </c>
      <c r="BI230" s="73">
        <v>7157439</v>
      </c>
      <c r="BJ230">
        <v>31</v>
      </c>
      <c r="BK230">
        <v>4905</v>
      </c>
      <c r="BL230" t="s">
        <v>346</v>
      </c>
      <c r="BM230">
        <v>4905</v>
      </c>
      <c r="BN230">
        <v>181.9</v>
      </c>
      <c r="BO230">
        <v>23.83</v>
      </c>
      <c r="BP230">
        <v>27.957999999999998</v>
      </c>
      <c r="BQ230">
        <v>233.68799999999999</v>
      </c>
      <c r="BR230">
        <v>6</v>
      </c>
      <c r="BT230">
        <v>4905</v>
      </c>
      <c r="BU230" t="s">
        <v>346</v>
      </c>
      <c r="BV230">
        <v>4905</v>
      </c>
      <c r="BW230" s="73">
        <v>7988</v>
      </c>
      <c r="BX230" s="73">
        <v>1548873</v>
      </c>
      <c r="BZ230" t="s">
        <v>203</v>
      </c>
    </row>
    <row r="231" spans="1:78" x14ac:dyDescent="0.2">
      <c r="A231" s="29">
        <v>224</v>
      </c>
      <c r="B231">
        <v>4978</v>
      </c>
      <c r="C231" t="s">
        <v>201</v>
      </c>
      <c r="D231">
        <v>4978</v>
      </c>
      <c r="E231" s="73">
        <v>7988</v>
      </c>
      <c r="F231">
        <f t="shared" si="74"/>
        <v>100</v>
      </c>
      <c r="G231" s="73">
        <f t="shared" si="75"/>
        <v>7988</v>
      </c>
      <c r="H231">
        <f t="shared" si="76"/>
        <v>21.38</v>
      </c>
      <c r="I231">
        <f t="shared" si="76"/>
        <v>2.5840000000000001</v>
      </c>
      <c r="J231">
        <f t="shared" si="76"/>
        <v>123.964</v>
      </c>
      <c r="K231" s="73">
        <f t="shared" si="77"/>
        <v>1094356</v>
      </c>
      <c r="L231">
        <f t="shared" si="78"/>
        <v>0</v>
      </c>
      <c r="M231" s="13">
        <f t="shared" si="79"/>
        <v>8128</v>
      </c>
      <c r="N231" s="13">
        <f t="shared" si="80"/>
        <v>5</v>
      </c>
      <c r="O231" s="16">
        <f t="shared" si="81"/>
        <v>8133</v>
      </c>
      <c r="P231" s="13"/>
      <c r="Q231" s="13">
        <f t="shared" si="82"/>
        <v>812800</v>
      </c>
      <c r="R231" s="13">
        <f t="shared" si="83"/>
        <v>1105300</v>
      </c>
      <c r="S231" s="13">
        <f t="shared" si="84"/>
        <v>292500</v>
      </c>
      <c r="T231" s="13">
        <f t="shared" si="85"/>
        <v>813300</v>
      </c>
      <c r="U231" s="13">
        <f t="shared" si="86"/>
        <v>292000</v>
      </c>
      <c r="V231" s="11"/>
      <c r="W231" s="11"/>
      <c r="X231" s="11">
        <f t="shared" si="87"/>
        <v>500</v>
      </c>
      <c r="Y231" s="11">
        <f t="shared" si="88"/>
        <v>13</v>
      </c>
      <c r="Z231" s="11">
        <f t="shared" si="89"/>
        <v>107</v>
      </c>
      <c r="AA231" s="112">
        <f t="shared" si="90"/>
        <v>0</v>
      </c>
      <c r="AB231" s="11">
        <f t="shared" si="91"/>
        <v>620</v>
      </c>
      <c r="AC231" s="11">
        <f t="shared" si="92"/>
        <v>0</v>
      </c>
      <c r="AD231" s="11">
        <f t="shared" si="71"/>
        <v>292000</v>
      </c>
      <c r="AF231">
        <f t="shared" si="72"/>
        <v>292500</v>
      </c>
      <c r="AH231">
        <f t="shared" si="93"/>
        <v>500</v>
      </c>
      <c r="AK231">
        <f t="shared" si="73"/>
        <v>4978</v>
      </c>
      <c r="AP231">
        <v>4978</v>
      </c>
      <c r="AQ231" t="s">
        <v>201</v>
      </c>
      <c r="AR231">
        <v>4978</v>
      </c>
      <c r="AS231" s="73">
        <v>7988</v>
      </c>
      <c r="AT231">
        <v>100</v>
      </c>
      <c r="AU231" s="73">
        <v>7988</v>
      </c>
      <c r="AV231">
        <v>21</v>
      </c>
      <c r="AW231" s="73">
        <v>36293</v>
      </c>
      <c r="AX231" s="73">
        <v>48651</v>
      </c>
      <c r="AY231" s="73">
        <v>798800</v>
      </c>
      <c r="BA231">
        <v>5013</v>
      </c>
      <c r="BB231">
        <v>261.36</v>
      </c>
      <c r="BC231">
        <v>51.488999999999997</v>
      </c>
      <c r="BD231" s="110">
        <v>2510.6489999999999</v>
      </c>
      <c r="BE231">
        <v>58</v>
      </c>
      <c r="BF231">
        <v>5013</v>
      </c>
      <c r="BG231" s="73">
        <v>17541648</v>
      </c>
      <c r="BH231">
        <v>5013</v>
      </c>
      <c r="BI231" s="73">
        <v>17907674</v>
      </c>
      <c r="BJ231">
        <v>58</v>
      </c>
      <c r="BK231">
        <v>4978</v>
      </c>
      <c r="BL231" t="s">
        <v>201</v>
      </c>
      <c r="BM231">
        <v>4978</v>
      </c>
      <c r="BN231">
        <v>100</v>
      </c>
      <c r="BO231">
        <v>21.38</v>
      </c>
      <c r="BP231">
        <v>2.5840000000000001</v>
      </c>
      <c r="BQ231">
        <v>123.964</v>
      </c>
      <c r="BR231">
        <v>0</v>
      </c>
      <c r="BT231">
        <v>4978</v>
      </c>
      <c r="BU231" t="s">
        <v>201</v>
      </c>
      <c r="BV231">
        <v>4978</v>
      </c>
      <c r="BW231" s="73">
        <v>7988</v>
      </c>
      <c r="BX231" s="73">
        <v>1094356</v>
      </c>
      <c r="BZ231" t="s">
        <v>204</v>
      </c>
    </row>
    <row r="232" spans="1:78" x14ac:dyDescent="0.2">
      <c r="A232" s="29">
        <v>225</v>
      </c>
      <c r="B232">
        <v>4995</v>
      </c>
      <c r="C232" t="s">
        <v>202</v>
      </c>
      <c r="D232">
        <v>4995</v>
      </c>
      <c r="E232" s="73">
        <v>7988</v>
      </c>
      <c r="F232">
        <f t="shared" si="74"/>
        <v>876.6</v>
      </c>
      <c r="G232" s="73">
        <f t="shared" si="75"/>
        <v>8005</v>
      </c>
      <c r="H232">
        <f t="shared" si="76"/>
        <v>79.41</v>
      </c>
      <c r="I232">
        <f t="shared" si="76"/>
        <v>41.36</v>
      </c>
      <c r="J232">
        <f t="shared" si="76"/>
        <v>997.37</v>
      </c>
      <c r="K232" s="73">
        <f t="shared" si="77"/>
        <v>7031592</v>
      </c>
      <c r="L232">
        <f t="shared" si="78"/>
        <v>31</v>
      </c>
      <c r="M232" s="13">
        <f t="shared" si="79"/>
        <v>8145</v>
      </c>
      <c r="N232" s="13">
        <f t="shared" si="80"/>
        <v>0</v>
      </c>
      <c r="O232" s="16">
        <f t="shared" si="81"/>
        <v>8145</v>
      </c>
      <c r="P232" s="13"/>
      <c r="Q232" s="13">
        <f t="shared" si="82"/>
        <v>7139907</v>
      </c>
      <c r="R232" s="13">
        <f t="shared" si="83"/>
        <v>7101908</v>
      </c>
      <c r="S232" s="13">
        <f t="shared" si="84"/>
        <v>0</v>
      </c>
      <c r="T232" s="13">
        <f t="shared" si="85"/>
        <v>7139907</v>
      </c>
      <c r="U232" s="13">
        <f t="shared" si="86"/>
        <v>0</v>
      </c>
      <c r="V232" s="11"/>
      <c r="W232" s="11"/>
      <c r="X232" s="11">
        <f t="shared" si="87"/>
        <v>0</v>
      </c>
      <c r="Y232" s="11">
        <f t="shared" si="88"/>
        <v>0</v>
      </c>
      <c r="Z232" s="11">
        <f t="shared" si="89"/>
        <v>0</v>
      </c>
      <c r="AA232" s="112">
        <f t="shared" si="90"/>
        <v>155</v>
      </c>
      <c r="AB232" s="11">
        <f t="shared" si="91"/>
        <v>0</v>
      </c>
      <c r="AC232" s="11">
        <f t="shared" si="92"/>
        <v>4987</v>
      </c>
      <c r="AD232" s="11">
        <f t="shared" si="71"/>
        <v>0</v>
      </c>
      <c r="AF232">
        <f t="shared" si="72"/>
        <v>0</v>
      </c>
      <c r="AH232">
        <f t="shared" si="93"/>
        <v>0</v>
      </c>
      <c r="AK232">
        <f t="shared" si="73"/>
        <v>4995</v>
      </c>
      <c r="AP232">
        <v>4995</v>
      </c>
      <c r="AQ232" t="s">
        <v>202</v>
      </c>
      <c r="AR232">
        <v>4995</v>
      </c>
      <c r="AS232" s="73">
        <v>7988</v>
      </c>
      <c r="AT232">
        <v>876.6</v>
      </c>
      <c r="AU232" s="73">
        <v>8005</v>
      </c>
      <c r="AV232">
        <v>79</v>
      </c>
      <c r="AW232" s="73">
        <v>43265</v>
      </c>
      <c r="AX232" s="73">
        <v>63404</v>
      </c>
      <c r="AY232" s="73">
        <v>7017183</v>
      </c>
      <c r="BA232">
        <v>5049</v>
      </c>
      <c r="BB232">
        <v>779.8</v>
      </c>
      <c r="BC232">
        <v>291.45499999999998</v>
      </c>
      <c r="BD232" s="110">
        <v>6065.3549999999996</v>
      </c>
      <c r="BE232">
        <v>114</v>
      </c>
      <c r="BF232">
        <v>5049</v>
      </c>
      <c r="BG232" s="73">
        <v>40932908</v>
      </c>
      <c r="BH232">
        <v>5049</v>
      </c>
      <c r="BI232" s="73">
        <v>40691927</v>
      </c>
      <c r="BJ232">
        <v>114</v>
      </c>
      <c r="BK232">
        <v>4995</v>
      </c>
      <c r="BL232" t="s">
        <v>202</v>
      </c>
      <c r="BM232">
        <v>4995</v>
      </c>
      <c r="BN232">
        <v>876.6</v>
      </c>
      <c r="BO232">
        <v>79.41</v>
      </c>
      <c r="BP232">
        <v>41.36</v>
      </c>
      <c r="BQ232">
        <v>997.37</v>
      </c>
      <c r="BR232">
        <v>31</v>
      </c>
      <c r="BT232">
        <v>4995</v>
      </c>
      <c r="BU232" t="s">
        <v>202</v>
      </c>
      <c r="BV232">
        <v>4995</v>
      </c>
      <c r="BW232" s="73">
        <v>8005</v>
      </c>
      <c r="BX232" s="73">
        <v>7031592</v>
      </c>
      <c r="BZ232" t="s">
        <v>206</v>
      </c>
    </row>
    <row r="233" spans="1:78" x14ac:dyDescent="0.2">
      <c r="A233" s="29">
        <v>226</v>
      </c>
      <c r="B233">
        <v>5013</v>
      </c>
      <c r="C233" t="s">
        <v>203</v>
      </c>
      <c r="D233">
        <v>5013</v>
      </c>
      <c r="E233" s="73">
        <v>7988</v>
      </c>
      <c r="F233">
        <f t="shared" si="74"/>
        <v>2197.8000000000002</v>
      </c>
      <c r="G233" s="73">
        <f t="shared" si="75"/>
        <v>7988</v>
      </c>
      <c r="H233">
        <f t="shared" ref="H233:J264" si="94">INDEX($BK$7:$BR$332,MATCH($B233,$BK$7:$BK$332,0),MATCH(H$7,$BK$7:$BR$7,0))</f>
        <v>261.36</v>
      </c>
      <c r="I233">
        <f t="shared" si="94"/>
        <v>51.488999999999997</v>
      </c>
      <c r="J233">
        <f t="shared" si="94"/>
        <v>2510.6489999999999</v>
      </c>
      <c r="K233" s="73">
        <f t="shared" si="77"/>
        <v>17541648</v>
      </c>
      <c r="L233">
        <f t="shared" si="78"/>
        <v>58</v>
      </c>
      <c r="M233" s="13">
        <f t="shared" si="79"/>
        <v>8128</v>
      </c>
      <c r="N233" s="13">
        <f t="shared" si="80"/>
        <v>5</v>
      </c>
      <c r="O233" s="16">
        <f t="shared" si="81"/>
        <v>8133</v>
      </c>
      <c r="P233" s="13"/>
      <c r="Q233" s="13">
        <f t="shared" si="82"/>
        <v>17863718</v>
      </c>
      <c r="R233" s="13">
        <f t="shared" si="83"/>
        <v>17717064</v>
      </c>
      <c r="S233" s="13">
        <f t="shared" si="84"/>
        <v>0</v>
      </c>
      <c r="T233" s="13">
        <f t="shared" si="85"/>
        <v>17874707</v>
      </c>
      <c r="U233" s="13">
        <f t="shared" si="86"/>
        <v>0</v>
      </c>
      <c r="V233" s="11"/>
      <c r="W233" s="11"/>
      <c r="X233" s="11">
        <f t="shared" si="87"/>
        <v>10989</v>
      </c>
      <c r="Y233" s="11">
        <f t="shared" si="88"/>
        <v>257</v>
      </c>
      <c r="Z233" s="11">
        <f t="shared" si="89"/>
        <v>1307</v>
      </c>
      <c r="AA233" s="112">
        <f t="shared" si="90"/>
        <v>290</v>
      </c>
      <c r="AB233" s="11">
        <f t="shared" si="91"/>
        <v>12553</v>
      </c>
      <c r="AC233" s="11">
        <f t="shared" si="92"/>
        <v>0</v>
      </c>
      <c r="AD233" s="11">
        <f t="shared" si="71"/>
        <v>0</v>
      </c>
      <c r="AF233">
        <f t="shared" si="72"/>
        <v>0</v>
      </c>
      <c r="AH233">
        <f t="shared" si="93"/>
        <v>0</v>
      </c>
      <c r="AK233">
        <f t="shared" si="73"/>
        <v>5013</v>
      </c>
      <c r="AP233">
        <v>5013</v>
      </c>
      <c r="AQ233" t="s">
        <v>203</v>
      </c>
      <c r="AR233">
        <v>5013</v>
      </c>
      <c r="AS233" s="73">
        <v>7988</v>
      </c>
      <c r="AT233" s="110">
        <v>2197.8000000000002</v>
      </c>
      <c r="AU233" s="73">
        <v>7988</v>
      </c>
      <c r="AV233">
        <v>261</v>
      </c>
      <c r="AW233" s="73">
        <v>103311</v>
      </c>
      <c r="AX233" s="73">
        <v>167977</v>
      </c>
      <c r="AY233" s="73">
        <v>17556026</v>
      </c>
      <c r="BA233">
        <v>5121</v>
      </c>
      <c r="BB233">
        <v>93.37</v>
      </c>
      <c r="BC233">
        <v>17.218</v>
      </c>
      <c r="BD233">
        <v>745.48800000000006</v>
      </c>
      <c r="BE233">
        <v>15</v>
      </c>
      <c r="BF233">
        <v>5121</v>
      </c>
      <c r="BG233" s="73">
        <v>5140278</v>
      </c>
      <c r="BH233">
        <v>5121</v>
      </c>
      <c r="BI233" s="73">
        <v>5173165</v>
      </c>
      <c r="BJ233">
        <v>15</v>
      </c>
      <c r="BK233">
        <v>5013</v>
      </c>
      <c r="BL233" t="s">
        <v>203</v>
      </c>
      <c r="BM233">
        <v>5013</v>
      </c>
      <c r="BN233" s="110">
        <v>2197.8000000000002</v>
      </c>
      <c r="BO233">
        <v>261.36</v>
      </c>
      <c r="BP233">
        <v>51.488999999999997</v>
      </c>
      <c r="BQ233" s="110">
        <v>2510.6489999999999</v>
      </c>
      <c r="BR233">
        <v>58</v>
      </c>
      <c r="BT233">
        <v>5013</v>
      </c>
      <c r="BU233" t="s">
        <v>203</v>
      </c>
      <c r="BV233">
        <v>5013</v>
      </c>
      <c r="BW233" s="73">
        <v>7988</v>
      </c>
      <c r="BX233" s="73">
        <v>17541648</v>
      </c>
      <c r="BZ233" t="s">
        <v>207</v>
      </c>
    </row>
    <row r="234" spans="1:78" x14ac:dyDescent="0.2">
      <c r="A234" s="29">
        <v>227</v>
      </c>
      <c r="B234">
        <v>5049</v>
      </c>
      <c r="C234" t="s">
        <v>204</v>
      </c>
      <c r="D234">
        <v>5049</v>
      </c>
      <c r="E234" s="73">
        <v>7988</v>
      </c>
      <c r="F234">
        <f t="shared" si="74"/>
        <v>4994.1000000000004</v>
      </c>
      <c r="G234" s="73">
        <f t="shared" si="75"/>
        <v>7988</v>
      </c>
      <c r="H234">
        <f t="shared" si="94"/>
        <v>779.8</v>
      </c>
      <c r="I234">
        <f t="shared" si="94"/>
        <v>291.45499999999998</v>
      </c>
      <c r="J234">
        <f t="shared" si="94"/>
        <v>6065.3549999999996</v>
      </c>
      <c r="K234" s="73">
        <f t="shared" si="77"/>
        <v>40932908</v>
      </c>
      <c r="L234">
        <f t="shared" si="78"/>
        <v>114</v>
      </c>
      <c r="M234" s="13">
        <f t="shared" si="79"/>
        <v>8128</v>
      </c>
      <c r="N234" s="13">
        <f t="shared" si="80"/>
        <v>5</v>
      </c>
      <c r="O234" s="16">
        <f t="shared" si="81"/>
        <v>8133</v>
      </c>
      <c r="P234" s="13"/>
      <c r="Q234" s="13">
        <f t="shared" si="82"/>
        <v>40592045</v>
      </c>
      <c r="R234" s="13">
        <f t="shared" si="83"/>
        <v>41342237</v>
      </c>
      <c r="S234" s="13">
        <f t="shared" si="84"/>
        <v>750192</v>
      </c>
      <c r="T234" s="13">
        <f t="shared" si="85"/>
        <v>40617015</v>
      </c>
      <c r="U234" s="13">
        <f t="shared" si="86"/>
        <v>725222</v>
      </c>
      <c r="V234" s="11"/>
      <c r="W234" s="11"/>
      <c r="X234" s="11">
        <f t="shared" si="87"/>
        <v>24971</v>
      </c>
      <c r="Y234" s="11">
        <f t="shared" si="88"/>
        <v>1457</v>
      </c>
      <c r="Z234" s="11">
        <f t="shared" si="89"/>
        <v>3899</v>
      </c>
      <c r="AA234" s="112">
        <f t="shared" si="90"/>
        <v>570</v>
      </c>
      <c r="AB234" s="11">
        <f t="shared" si="91"/>
        <v>30327</v>
      </c>
      <c r="AC234" s="11">
        <f t="shared" si="92"/>
        <v>0</v>
      </c>
      <c r="AD234" s="11">
        <f t="shared" si="71"/>
        <v>725222</v>
      </c>
      <c r="AF234">
        <f t="shared" si="72"/>
        <v>750192</v>
      </c>
      <c r="AH234">
        <f t="shared" si="93"/>
        <v>24970</v>
      </c>
      <c r="AK234">
        <f t="shared" si="73"/>
        <v>5049</v>
      </c>
      <c r="AP234">
        <v>5049</v>
      </c>
      <c r="AQ234" t="s">
        <v>204</v>
      </c>
      <c r="AR234">
        <v>5049</v>
      </c>
      <c r="AS234" s="73">
        <v>7988</v>
      </c>
      <c r="AT234" s="110">
        <v>4994.1000000000004</v>
      </c>
      <c r="AU234" s="73">
        <v>7988</v>
      </c>
      <c r="AV234">
        <v>780</v>
      </c>
      <c r="AW234" s="73">
        <v>165355</v>
      </c>
      <c r="AX234" s="73">
        <v>279781</v>
      </c>
      <c r="AY234" s="73">
        <v>39892871</v>
      </c>
      <c r="BA234">
        <v>5139</v>
      </c>
      <c r="BB234">
        <v>14.29</v>
      </c>
      <c r="BC234">
        <v>35.622999999999998</v>
      </c>
      <c r="BD234">
        <v>230.91300000000001</v>
      </c>
      <c r="BE234">
        <v>5.5</v>
      </c>
      <c r="BF234">
        <v>5139</v>
      </c>
      <c r="BG234" s="73">
        <v>1525620</v>
      </c>
      <c r="BH234">
        <v>5139</v>
      </c>
      <c r="BI234" s="73">
        <v>1497775</v>
      </c>
      <c r="BJ234">
        <v>5.5</v>
      </c>
      <c r="BK234">
        <v>5049</v>
      </c>
      <c r="BL234" t="s">
        <v>204</v>
      </c>
      <c r="BM234">
        <v>5049</v>
      </c>
      <c r="BN234" s="110">
        <v>4994.1000000000004</v>
      </c>
      <c r="BO234">
        <v>779.8</v>
      </c>
      <c r="BP234">
        <v>291.45499999999998</v>
      </c>
      <c r="BQ234" s="110">
        <v>6065.3549999999996</v>
      </c>
      <c r="BR234">
        <v>114</v>
      </c>
      <c r="BT234">
        <v>5049</v>
      </c>
      <c r="BU234" t="s">
        <v>204</v>
      </c>
      <c r="BV234">
        <v>5049</v>
      </c>
      <c r="BW234" s="73">
        <v>7988</v>
      </c>
      <c r="BX234" s="73">
        <v>40932908</v>
      </c>
      <c r="BZ234" t="s">
        <v>205</v>
      </c>
    </row>
    <row r="235" spans="1:78" x14ac:dyDescent="0.2">
      <c r="A235" s="29">
        <v>228</v>
      </c>
      <c r="B235">
        <v>5121</v>
      </c>
      <c r="C235" t="s">
        <v>206</v>
      </c>
      <c r="D235">
        <v>5121</v>
      </c>
      <c r="E235" s="73">
        <v>7988</v>
      </c>
      <c r="F235">
        <f t="shared" si="74"/>
        <v>634.9</v>
      </c>
      <c r="G235" s="73">
        <f t="shared" si="75"/>
        <v>7988</v>
      </c>
      <c r="H235">
        <f t="shared" si="94"/>
        <v>93.37</v>
      </c>
      <c r="I235">
        <f t="shared" si="94"/>
        <v>17.218</v>
      </c>
      <c r="J235">
        <f t="shared" si="94"/>
        <v>745.48800000000006</v>
      </c>
      <c r="K235" s="73">
        <f t="shared" si="77"/>
        <v>5140278</v>
      </c>
      <c r="L235">
        <f t="shared" si="78"/>
        <v>15</v>
      </c>
      <c r="M235" s="13">
        <f t="shared" si="79"/>
        <v>8128</v>
      </c>
      <c r="N235" s="13">
        <f t="shared" si="80"/>
        <v>5</v>
      </c>
      <c r="O235" s="16">
        <f t="shared" si="81"/>
        <v>8133</v>
      </c>
      <c r="P235" s="13"/>
      <c r="Q235" s="13">
        <f t="shared" si="82"/>
        <v>5160467</v>
      </c>
      <c r="R235" s="13">
        <f t="shared" si="83"/>
        <v>5191681</v>
      </c>
      <c r="S235" s="13">
        <f t="shared" si="84"/>
        <v>31214</v>
      </c>
      <c r="T235" s="13">
        <f t="shared" si="85"/>
        <v>5163642</v>
      </c>
      <c r="U235" s="13">
        <f t="shared" si="86"/>
        <v>28039</v>
      </c>
      <c r="V235" s="11"/>
      <c r="W235" s="11"/>
      <c r="X235" s="11">
        <f t="shared" si="87"/>
        <v>3175</v>
      </c>
      <c r="Y235" s="11">
        <f t="shared" si="88"/>
        <v>86</v>
      </c>
      <c r="Z235" s="11">
        <f t="shared" si="89"/>
        <v>467</v>
      </c>
      <c r="AA235" s="112">
        <f t="shared" si="90"/>
        <v>75</v>
      </c>
      <c r="AB235" s="11">
        <f t="shared" si="91"/>
        <v>3728</v>
      </c>
      <c r="AC235" s="11">
        <f t="shared" si="92"/>
        <v>0</v>
      </c>
      <c r="AD235" s="11">
        <f t="shared" si="71"/>
        <v>28039</v>
      </c>
      <c r="AF235">
        <f t="shared" si="72"/>
        <v>31214</v>
      </c>
      <c r="AH235">
        <f t="shared" si="93"/>
        <v>3175</v>
      </c>
      <c r="AK235">
        <f t="shared" si="73"/>
        <v>5121</v>
      </c>
      <c r="AP235">
        <v>5121</v>
      </c>
      <c r="AQ235" t="s">
        <v>206</v>
      </c>
      <c r="AR235">
        <v>5121</v>
      </c>
      <c r="AS235" s="73">
        <v>7988</v>
      </c>
      <c r="AT235">
        <v>634.9</v>
      </c>
      <c r="AU235" s="73">
        <v>7988</v>
      </c>
      <c r="AV235">
        <v>93</v>
      </c>
      <c r="AW235" s="73">
        <v>35854</v>
      </c>
      <c r="AX235" s="73">
        <v>46631</v>
      </c>
      <c r="AY235" s="73">
        <v>5071581</v>
      </c>
      <c r="BA235">
        <v>5160</v>
      </c>
      <c r="BB235">
        <v>96.27</v>
      </c>
      <c r="BC235">
        <v>21.672999999999998</v>
      </c>
      <c r="BD235" s="110">
        <v>1062.0429999999999</v>
      </c>
      <c r="BE235">
        <v>27</v>
      </c>
      <c r="BF235">
        <v>5160</v>
      </c>
      <c r="BG235" s="73">
        <v>7908919</v>
      </c>
      <c r="BH235">
        <v>5160</v>
      </c>
      <c r="BI235" s="73">
        <v>7692527</v>
      </c>
      <c r="BJ235">
        <v>27</v>
      </c>
      <c r="BK235">
        <v>5121</v>
      </c>
      <c r="BL235" t="s">
        <v>206</v>
      </c>
      <c r="BM235">
        <v>5121</v>
      </c>
      <c r="BN235">
        <v>634.9</v>
      </c>
      <c r="BO235">
        <v>93.37</v>
      </c>
      <c r="BP235">
        <v>17.218</v>
      </c>
      <c r="BQ235">
        <v>745.48800000000006</v>
      </c>
      <c r="BR235">
        <v>15</v>
      </c>
      <c r="BT235">
        <v>5121</v>
      </c>
      <c r="BU235" t="s">
        <v>206</v>
      </c>
      <c r="BV235">
        <v>5121</v>
      </c>
      <c r="BW235" s="73">
        <v>7988</v>
      </c>
      <c r="BX235" s="73">
        <v>5140278</v>
      </c>
      <c r="BZ235" t="s">
        <v>208</v>
      </c>
    </row>
    <row r="236" spans="1:78" x14ac:dyDescent="0.2">
      <c r="A236" s="29">
        <v>229</v>
      </c>
      <c r="B236">
        <v>5139</v>
      </c>
      <c r="C236" t="s">
        <v>207</v>
      </c>
      <c r="D236">
        <v>5139</v>
      </c>
      <c r="E236" s="73">
        <v>7988</v>
      </c>
      <c r="F236">
        <f t="shared" si="74"/>
        <v>181</v>
      </c>
      <c r="G236" s="73">
        <f t="shared" si="75"/>
        <v>8115</v>
      </c>
      <c r="H236">
        <f t="shared" si="94"/>
        <v>14.29</v>
      </c>
      <c r="I236">
        <f t="shared" si="94"/>
        <v>35.622999999999998</v>
      </c>
      <c r="J236">
        <f t="shared" si="94"/>
        <v>230.91300000000001</v>
      </c>
      <c r="K236" s="73">
        <f t="shared" si="77"/>
        <v>1525620</v>
      </c>
      <c r="L236">
        <f t="shared" si="78"/>
        <v>5.5</v>
      </c>
      <c r="M236" s="13">
        <f t="shared" si="79"/>
        <v>8255</v>
      </c>
      <c r="N236" s="13">
        <f t="shared" si="80"/>
        <v>0</v>
      </c>
      <c r="O236" s="16">
        <f t="shared" si="81"/>
        <v>8255</v>
      </c>
      <c r="P236" s="13"/>
      <c r="Q236" s="13">
        <f t="shared" si="82"/>
        <v>1494155</v>
      </c>
      <c r="R236" s="13">
        <f t="shared" si="83"/>
        <v>1540876</v>
      </c>
      <c r="S236" s="13">
        <f t="shared" si="84"/>
        <v>46721</v>
      </c>
      <c r="T236" s="13">
        <f t="shared" si="85"/>
        <v>1494155</v>
      </c>
      <c r="U236" s="13">
        <f t="shared" si="86"/>
        <v>46721</v>
      </c>
      <c r="V236" s="11"/>
      <c r="W236" s="11"/>
      <c r="X236" s="11">
        <f t="shared" si="87"/>
        <v>0</v>
      </c>
      <c r="Y236" s="11">
        <f t="shared" si="88"/>
        <v>0</v>
      </c>
      <c r="Z236" s="11">
        <f t="shared" si="89"/>
        <v>0</v>
      </c>
      <c r="AA236" s="112">
        <f t="shared" si="90"/>
        <v>28</v>
      </c>
      <c r="AB236" s="11">
        <f t="shared" si="91"/>
        <v>0</v>
      </c>
      <c r="AC236" s="11">
        <f t="shared" si="92"/>
        <v>1155</v>
      </c>
      <c r="AD236" s="11">
        <f t="shared" si="71"/>
        <v>46721</v>
      </c>
      <c r="AF236">
        <f t="shared" si="72"/>
        <v>46721</v>
      </c>
      <c r="AH236">
        <f t="shared" si="93"/>
        <v>0</v>
      </c>
      <c r="AK236">
        <f t="shared" si="73"/>
        <v>5139</v>
      </c>
      <c r="AP236">
        <v>5139</v>
      </c>
      <c r="AQ236" t="s">
        <v>207</v>
      </c>
      <c r="AR236">
        <v>5139</v>
      </c>
      <c r="AS236" s="73">
        <v>7988</v>
      </c>
      <c r="AT236">
        <v>181</v>
      </c>
      <c r="AU236" s="73">
        <v>8115</v>
      </c>
      <c r="AV236">
        <v>14</v>
      </c>
      <c r="AW236" s="73">
        <v>8475</v>
      </c>
      <c r="AX236" s="73">
        <v>11316</v>
      </c>
      <c r="AY236" s="73">
        <v>1468815</v>
      </c>
      <c r="BA236">
        <v>5163</v>
      </c>
      <c r="BB236">
        <v>74.989999999999995</v>
      </c>
      <c r="BC236">
        <v>35.789000000000001</v>
      </c>
      <c r="BD236">
        <v>625.57899999999995</v>
      </c>
      <c r="BE236">
        <v>15</v>
      </c>
      <c r="BF236">
        <v>5163</v>
      </c>
      <c r="BG236" s="73">
        <v>4211274</v>
      </c>
      <c r="BH236">
        <v>5163</v>
      </c>
      <c r="BI236" s="73">
        <v>4194590</v>
      </c>
      <c r="BJ236">
        <v>15</v>
      </c>
      <c r="BK236">
        <v>5139</v>
      </c>
      <c r="BL236" t="s">
        <v>207</v>
      </c>
      <c r="BM236">
        <v>5139</v>
      </c>
      <c r="BN236">
        <v>181</v>
      </c>
      <c r="BO236">
        <v>14.29</v>
      </c>
      <c r="BP236">
        <v>35.622999999999998</v>
      </c>
      <c r="BQ236">
        <v>230.91300000000001</v>
      </c>
      <c r="BR236">
        <v>5.5</v>
      </c>
      <c r="BT236">
        <v>5139</v>
      </c>
      <c r="BU236" t="s">
        <v>207</v>
      </c>
      <c r="BV236">
        <v>5139</v>
      </c>
      <c r="BW236" s="73">
        <v>8115</v>
      </c>
      <c r="BX236" s="73">
        <v>1525620</v>
      </c>
      <c r="BZ236" t="s">
        <v>209</v>
      </c>
    </row>
    <row r="237" spans="1:78" x14ac:dyDescent="0.2">
      <c r="A237" s="29">
        <v>230</v>
      </c>
      <c r="B237">
        <v>5157</v>
      </c>
      <c r="C237" t="s">
        <v>239</v>
      </c>
      <c r="D237">
        <v>6099</v>
      </c>
      <c r="E237" s="73">
        <v>7988</v>
      </c>
      <c r="F237">
        <f t="shared" si="74"/>
        <v>578.1</v>
      </c>
      <c r="G237" s="73">
        <f t="shared" si="75"/>
        <v>8001</v>
      </c>
      <c r="H237">
        <f t="shared" si="94"/>
        <v>113.52</v>
      </c>
      <c r="I237">
        <f t="shared" si="94"/>
        <v>19.824999999999999</v>
      </c>
      <c r="J237">
        <f t="shared" si="94"/>
        <v>711.44500000000005</v>
      </c>
      <c r="K237" s="73">
        <f t="shared" si="77"/>
        <v>4606976</v>
      </c>
      <c r="L237">
        <f t="shared" si="78"/>
        <v>19</v>
      </c>
      <c r="M237" s="13">
        <f t="shared" si="79"/>
        <v>8141</v>
      </c>
      <c r="N237" s="13">
        <f t="shared" si="80"/>
        <v>0</v>
      </c>
      <c r="O237" s="16">
        <f t="shared" si="81"/>
        <v>8141</v>
      </c>
      <c r="P237" s="13"/>
      <c r="Q237" s="13">
        <f t="shared" si="82"/>
        <v>4706312</v>
      </c>
      <c r="R237" s="13">
        <f t="shared" si="83"/>
        <v>4653046</v>
      </c>
      <c r="S237" s="13">
        <f t="shared" si="84"/>
        <v>0</v>
      </c>
      <c r="T237" s="13">
        <f t="shared" si="85"/>
        <v>4706312</v>
      </c>
      <c r="U237" s="13">
        <f t="shared" si="86"/>
        <v>0</v>
      </c>
      <c r="V237" s="11"/>
      <c r="W237" s="11"/>
      <c r="X237" s="11">
        <f t="shared" si="87"/>
        <v>0</v>
      </c>
      <c r="Y237" s="11">
        <f t="shared" si="88"/>
        <v>0</v>
      </c>
      <c r="Z237" s="11">
        <f t="shared" si="89"/>
        <v>0</v>
      </c>
      <c r="AA237" s="112">
        <f t="shared" si="90"/>
        <v>95</v>
      </c>
      <c r="AB237" s="11">
        <f t="shared" si="91"/>
        <v>0</v>
      </c>
      <c r="AC237" s="11">
        <f t="shared" si="92"/>
        <v>3557</v>
      </c>
      <c r="AD237" s="11">
        <f t="shared" si="71"/>
        <v>0</v>
      </c>
      <c r="AF237">
        <f t="shared" si="72"/>
        <v>0</v>
      </c>
      <c r="AH237">
        <f t="shared" si="93"/>
        <v>0</v>
      </c>
      <c r="AK237">
        <f t="shared" si="73"/>
        <v>5157</v>
      </c>
      <c r="AP237">
        <v>5157</v>
      </c>
      <c r="AQ237" t="s">
        <v>239</v>
      </c>
      <c r="AR237">
        <v>6099</v>
      </c>
      <c r="AS237" s="73">
        <v>7988</v>
      </c>
      <c r="AT237">
        <v>578.1</v>
      </c>
      <c r="AU237" s="73">
        <v>8001</v>
      </c>
      <c r="AV237">
        <v>114</v>
      </c>
      <c r="AW237" s="73">
        <v>67794</v>
      </c>
      <c r="AX237" s="73">
        <v>81298</v>
      </c>
      <c r="AY237" s="73">
        <v>4625378</v>
      </c>
      <c r="BA237">
        <v>5166</v>
      </c>
      <c r="BB237">
        <v>245.43</v>
      </c>
      <c r="BC237">
        <v>75.86</v>
      </c>
      <c r="BD237" s="110">
        <v>2424.79</v>
      </c>
      <c r="BE237">
        <v>60</v>
      </c>
      <c r="BF237">
        <v>5166</v>
      </c>
      <c r="BG237" s="73">
        <v>17059972</v>
      </c>
      <c r="BH237">
        <v>5166</v>
      </c>
      <c r="BI237" s="73">
        <v>17139318</v>
      </c>
      <c r="BJ237">
        <v>60</v>
      </c>
      <c r="BK237">
        <v>5157</v>
      </c>
      <c r="BL237" t="s">
        <v>239</v>
      </c>
      <c r="BM237">
        <v>6099</v>
      </c>
      <c r="BN237">
        <v>578.1</v>
      </c>
      <c r="BO237">
        <v>113.52</v>
      </c>
      <c r="BP237">
        <v>19.824999999999999</v>
      </c>
      <c r="BQ237">
        <v>711.44500000000005</v>
      </c>
      <c r="BR237">
        <v>19</v>
      </c>
      <c r="BT237">
        <v>5157</v>
      </c>
      <c r="BU237" t="s">
        <v>239</v>
      </c>
      <c r="BV237">
        <v>6099</v>
      </c>
      <c r="BW237" s="73">
        <v>8001</v>
      </c>
      <c r="BX237" s="73">
        <v>4606976</v>
      </c>
      <c r="BZ237" t="s">
        <v>210</v>
      </c>
    </row>
    <row r="238" spans="1:78" x14ac:dyDescent="0.2">
      <c r="A238" s="29">
        <v>231</v>
      </c>
      <c r="B238">
        <v>5163</v>
      </c>
      <c r="C238" t="s">
        <v>208</v>
      </c>
      <c r="D238">
        <v>5163</v>
      </c>
      <c r="E238" s="73">
        <v>7988</v>
      </c>
      <c r="F238">
        <f t="shared" si="74"/>
        <v>514.79999999999995</v>
      </c>
      <c r="G238" s="73">
        <f t="shared" si="75"/>
        <v>7988</v>
      </c>
      <c r="H238">
        <f t="shared" si="94"/>
        <v>74.989999999999995</v>
      </c>
      <c r="I238">
        <f t="shared" si="94"/>
        <v>35.789000000000001</v>
      </c>
      <c r="J238">
        <f t="shared" si="94"/>
        <v>625.57899999999995</v>
      </c>
      <c r="K238" s="73">
        <f t="shared" si="77"/>
        <v>4211274</v>
      </c>
      <c r="L238">
        <f t="shared" si="78"/>
        <v>15</v>
      </c>
      <c r="M238" s="13">
        <f t="shared" si="79"/>
        <v>8128</v>
      </c>
      <c r="N238" s="13">
        <f t="shared" si="80"/>
        <v>5</v>
      </c>
      <c r="O238" s="16">
        <f t="shared" si="81"/>
        <v>8133</v>
      </c>
      <c r="P238" s="13"/>
      <c r="Q238" s="13">
        <f t="shared" si="82"/>
        <v>4184294</v>
      </c>
      <c r="R238" s="13">
        <f t="shared" si="83"/>
        <v>4253387</v>
      </c>
      <c r="S238" s="13">
        <f t="shared" si="84"/>
        <v>69093</v>
      </c>
      <c r="T238" s="13">
        <f t="shared" si="85"/>
        <v>4186868</v>
      </c>
      <c r="U238" s="13">
        <f t="shared" si="86"/>
        <v>66519</v>
      </c>
      <c r="V238" s="11"/>
      <c r="W238" s="11"/>
      <c r="X238" s="11">
        <f t="shared" si="87"/>
        <v>2574</v>
      </c>
      <c r="Y238" s="11">
        <f t="shared" si="88"/>
        <v>179</v>
      </c>
      <c r="Z238" s="11">
        <f t="shared" si="89"/>
        <v>375</v>
      </c>
      <c r="AA238" s="112">
        <f t="shared" si="90"/>
        <v>75</v>
      </c>
      <c r="AB238" s="11">
        <f t="shared" si="91"/>
        <v>3128</v>
      </c>
      <c r="AC238" s="11">
        <f t="shared" si="92"/>
        <v>0</v>
      </c>
      <c r="AD238" s="11">
        <f t="shared" si="71"/>
        <v>66519</v>
      </c>
      <c r="AF238">
        <f t="shared" si="72"/>
        <v>69093</v>
      </c>
      <c r="AH238">
        <f t="shared" si="93"/>
        <v>2574</v>
      </c>
      <c r="AK238">
        <f t="shared" si="73"/>
        <v>5163</v>
      </c>
      <c r="AP238">
        <v>5163</v>
      </c>
      <c r="AQ238" t="s">
        <v>208</v>
      </c>
      <c r="AR238">
        <v>5163</v>
      </c>
      <c r="AS238" s="73">
        <v>7988</v>
      </c>
      <c r="AT238">
        <v>514.79999999999995</v>
      </c>
      <c r="AU238" s="73">
        <v>7988</v>
      </c>
      <c r="AV238">
        <v>75</v>
      </c>
      <c r="AW238" s="73">
        <v>19415</v>
      </c>
      <c r="AX238" s="73">
        <v>25593</v>
      </c>
      <c r="AY238" s="73">
        <v>4112222</v>
      </c>
      <c r="BA238">
        <v>5184</v>
      </c>
      <c r="BB238">
        <v>274.86</v>
      </c>
      <c r="BC238">
        <v>87.864000000000004</v>
      </c>
      <c r="BD238" s="110">
        <v>2159.1239999999998</v>
      </c>
      <c r="BE238">
        <v>32</v>
      </c>
      <c r="BF238">
        <v>5184</v>
      </c>
      <c r="BG238" s="73">
        <v>14453487</v>
      </c>
      <c r="BH238">
        <v>5184</v>
      </c>
      <c r="BI238" s="73">
        <v>14637067</v>
      </c>
      <c r="BJ238">
        <v>32</v>
      </c>
      <c r="BK238">
        <v>5163</v>
      </c>
      <c r="BL238" t="s">
        <v>208</v>
      </c>
      <c r="BM238">
        <v>5163</v>
      </c>
      <c r="BN238">
        <v>514.79999999999995</v>
      </c>
      <c r="BO238">
        <v>74.989999999999995</v>
      </c>
      <c r="BP238">
        <v>35.789000000000001</v>
      </c>
      <c r="BQ238">
        <v>625.57899999999995</v>
      </c>
      <c r="BR238">
        <v>15</v>
      </c>
      <c r="BT238">
        <v>5163</v>
      </c>
      <c r="BU238" t="s">
        <v>208</v>
      </c>
      <c r="BV238">
        <v>5163</v>
      </c>
      <c r="BW238" s="73">
        <v>7988</v>
      </c>
      <c r="BX238" s="73">
        <v>4211274</v>
      </c>
      <c r="BZ238" t="s">
        <v>211</v>
      </c>
    </row>
    <row r="239" spans="1:78" x14ac:dyDescent="0.2">
      <c r="A239" s="29">
        <v>232</v>
      </c>
      <c r="B239">
        <v>5166</v>
      </c>
      <c r="C239" t="s">
        <v>209</v>
      </c>
      <c r="D239">
        <v>5166</v>
      </c>
      <c r="E239" s="73">
        <v>7988</v>
      </c>
      <c r="F239">
        <f t="shared" si="74"/>
        <v>2103.5</v>
      </c>
      <c r="G239" s="73">
        <f t="shared" si="75"/>
        <v>7988</v>
      </c>
      <c r="H239">
        <f t="shared" si="94"/>
        <v>245.43</v>
      </c>
      <c r="I239">
        <f t="shared" si="94"/>
        <v>75.86</v>
      </c>
      <c r="J239">
        <f t="shared" si="94"/>
        <v>2424.79</v>
      </c>
      <c r="K239" s="73">
        <f t="shared" si="77"/>
        <v>17059972</v>
      </c>
      <c r="L239">
        <f t="shared" si="78"/>
        <v>60</v>
      </c>
      <c r="M239" s="13">
        <f t="shared" si="79"/>
        <v>8128</v>
      </c>
      <c r="N239" s="13">
        <f t="shared" si="80"/>
        <v>5</v>
      </c>
      <c r="O239" s="16">
        <f t="shared" si="81"/>
        <v>8133</v>
      </c>
      <c r="P239" s="13"/>
      <c r="Q239" s="13">
        <f t="shared" si="82"/>
        <v>17097248</v>
      </c>
      <c r="R239" s="13">
        <f t="shared" si="83"/>
        <v>17230572</v>
      </c>
      <c r="S239" s="13">
        <f t="shared" si="84"/>
        <v>133324</v>
      </c>
      <c r="T239" s="13">
        <f t="shared" si="85"/>
        <v>17107766</v>
      </c>
      <c r="U239" s="13">
        <f t="shared" si="86"/>
        <v>122806</v>
      </c>
      <c r="V239" s="11"/>
      <c r="W239" s="11"/>
      <c r="X239" s="11">
        <f t="shared" si="87"/>
        <v>10518</v>
      </c>
      <c r="Y239" s="11">
        <f t="shared" si="88"/>
        <v>379</v>
      </c>
      <c r="Z239" s="11">
        <f t="shared" si="89"/>
        <v>1227</v>
      </c>
      <c r="AA239" s="112">
        <f t="shared" si="90"/>
        <v>300</v>
      </c>
      <c r="AB239" s="11">
        <f t="shared" si="91"/>
        <v>12124</v>
      </c>
      <c r="AC239" s="11">
        <f t="shared" si="92"/>
        <v>0</v>
      </c>
      <c r="AD239" s="11">
        <f t="shared" si="71"/>
        <v>122806</v>
      </c>
      <c r="AF239">
        <f t="shared" si="72"/>
        <v>133324</v>
      </c>
      <c r="AH239">
        <f t="shared" si="93"/>
        <v>10518</v>
      </c>
      <c r="AK239">
        <f t="shared" si="73"/>
        <v>5166</v>
      </c>
      <c r="AP239">
        <v>5166</v>
      </c>
      <c r="AQ239" t="s">
        <v>209</v>
      </c>
      <c r="AR239">
        <v>5166</v>
      </c>
      <c r="AS239" s="73">
        <v>7988</v>
      </c>
      <c r="AT239" s="110">
        <v>2103.5</v>
      </c>
      <c r="AU239" s="73">
        <v>7988</v>
      </c>
      <c r="AV239">
        <v>245</v>
      </c>
      <c r="AW239" s="73">
        <v>106077</v>
      </c>
      <c r="AX239" s="73">
        <v>148757</v>
      </c>
      <c r="AY239" s="73">
        <v>16802758</v>
      </c>
      <c r="BA239">
        <v>5250</v>
      </c>
      <c r="BB239">
        <v>488.82</v>
      </c>
      <c r="BC239">
        <v>85.343999999999994</v>
      </c>
      <c r="BD239" s="110">
        <v>5987.3639999999996</v>
      </c>
      <c r="BE239">
        <v>122</v>
      </c>
      <c r="BF239">
        <v>5250</v>
      </c>
      <c r="BG239" s="73">
        <v>44425298</v>
      </c>
      <c r="BH239">
        <v>5250</v>
      </c>
      <c r="BI239" s="73">
        <v>44610181</v>
      </c>
      <c r="BJ239">
        <v>122</v>
      </c>
      <c r="BK239">
        <v>5166</v>
      </c>
      <c r="BL239" t="s">
        <v>209</v>
      </c>
      <c r="BM239">
        <v>5166</v>
      </c>
      <c r="BN239" s="110">
        <v>2103.5</v>
      </c>
      <c r="BO239">
        <v>245.43</v>
      </c>
      <c r="BP239">
        <v>75.86</v>
      </c>
      <c r="BQ239" s="110">
        <v>2424.79</v>
      </c>
      <c r="BR239">
        <v>60</v>
      </c>
      <c r="BT239">
        <v>5166</v>
      </c>
      <c r="BU239" t="s">
        <v>209</v>
      </c>
      <c r="BV239">
        <v>5166</v>
      </c>
      <c r="BW239" s="73">
        <v>7988</v>
      </c>
      <c r="BX239" s="73">
        <v>17059972</v>
      </c>
      <c r="BZ239" t="s">
        <v>212</v>
      </c>
    </row>
    <row r="240" spans="1:78" x14ac:dyDescent="0.2">
      <c r="A240" s="29">
        <v>233</v>
      </c>
      <c r="B240">
        <v>5184</v>
      </c>
      <c r="C240" t="s">
        <v>210</v>
      </c>
      <c r="D240">
        <v>5184</v>
      </c>
      <c r="E240" s="73">
        <v>7988</v>
      </c>
      <c r="F240">
        <f t="shared" si="74"/>
        <v>1796.4</v>
      </c>
      <c r="G240" s="73">
        <f t="shared" si="75"/>
        <v>7988</v>
      </c>
      <c r="H240">
        <f t="shared" si="94"/>
        <v>274.86</v>
      </c>
      <c r="I240">
        <f t="shared" si="94"/>
        <v>87.864000000000004</v>
      </c>
      <c r="J240">
        <f t="shared" si="94"/>
        <v>2159.1239999999998</v>
      </c>
      <c r="K240" s="73">
        <f t="shared" si="77"/>
        <v>14453487</v>
      </c>
      <c r="L240">
        <f t="shared" si="78"/>
        <v>32</v>
      </c>
      <c r="M240" s="13">
        <f t="shared" si="79"/>
        <v>8128</v>
      </c>
      <c r="N240" s="13">
        <f t="shared" si="80"/>
        <v>5</v>
      </c>
      <c r="O240" s="16">
        <f t="shared" si="81"/>
        <v>8133</v>
      </c>
      <c r="P240" s="13"/>
      <c r="Q240" s="13">
        <f t="shared" si="82"/>
        <v>14601139</v>
      </c>
      <c r="R240" s="13">
        <f t="shared" si="83"/>
        <v>14598022</v>
      </c>
      <c r="S240" s="13">
        <f t="shared" si="84"/>
        <v>0</v>
      </c>
      <c r="T240" s="13">
        <f t="shared" si="85"/>
        <v>14610121</v>
      </c>
      <c r="U240" s="13">
        <f t="shared" si="86"/>
        <v>0</v>
      </c>
      <c r="V240" s="11"/>
      <c r="W240" s="11"/>
      <c r="X240" s="11">
        <f t="shared" si="87"/>
        <v>8982</v>
      </c>
      <c r="Y240" s="11">
        <f t="shared" si="88"/>
        <v>439</v>
      </c>
      <c r="Z240" s="11">
        <f t="shared" si="89"/>
        <v>1374</v>
      </c>
      <c r="AA240" s="112">
        <f t="shared" si="90"/>
        <v>160</v>
      </c>
      <c r="AB240" s="11">
        <f t="shared" si="91"/>
        <v>10795</v>
      </c>
      <c r="AC240" s="11">
        <f t="shared" si="92"/>
        <v>0</v>
      </c>
      <c r="AD240" s="11">
        <f t="shared" si="71"/>
        <v>0</v>
      </c>
      <c r="AF240">
        <f t="shared" si="72"/>
        <v>0</v>
      </c>
      <c r="AH240">
        <f t="shared" si="93"/>
        <v>0</v>
      </c>
      <c r="AK240">
        <f t="shared" si="73"/>
        <v>5184</v>
      </c>
      <c r="AP240">
        <v>5184</v>
      </c>
      <c r="AQ240" t="s">
        <v>210</v>
      </c>
      <c r="AR240">
        <v>5184</v>
      </c>
      <c r="AS240" s="73">
        <v>7988</v>
      </c>
      <c r="AT240" s="110">
        <v>1796.4</v>
      </c>
      <c r="AU240" s="73">
        <v>7988</v>
      </c>
      <c r="AV240">
        <v>275</v>
      </c>
      <c r="AW240" s="73">
        <v>57309</v>
      </c>
      <c r="AX240" s="73">
        <v>117391</v>
      </c>
      <c r="AY240" s="73">
        <v>14349643</v>
      </c>
      <c r="BA240">
        <v>5256</v>
      </c>
      <c r="BB240">
        <v>86.23</v>
      </c>
      <c r="BC240">
        <v>26.654</v>
      </c>
      <c r="BD240">
        <v>798.28399999999999</v>
      </c>
      <c r="BE240">
        <v>22.5</v>
      </c>
      <c r="BF240">
        <v>5256</v>
      </c>
      <c r="BG240" s="73">
        <v>5590801</v>
      </c>
      <c r="BH240">
        <v>5256</v>
      </c>
      <c r="BI240" s="73">
        <v>5584639</v>
      </c>
      <c r="BJ240">
        <v>22.5</v>
      </c>
      <c r="BK240">
        <v>5184</v>
      </c>
      <c r="BL240" t="s">
        <v>210</v>
      </c>
      <c r="BM240">
        <v>5184</v>
      </c>
      <c r="BN240" s="110">
        <v>1796.4</v>
      </c>
      <c r="BO240">
        <v>274.86</v>
      </c>
      <c r="BP240">
        <v>87.864000000000004</v>
      </c>
      <c r="BQ240" s="110">
        <v>2159.1239999999998</v>
      </c>
      <c r="BR240">
        <v>32</v>
      </c>
      <c r="BT240">
        <v>5184</v>
      </c>
      <c r="BU240" t="s">
        <v>210</v>
      </c>
      <c r="BV240">
        <v>5184</v>
      </c>
      <c r="BW240" s="73">
        <v>7988</v>
      </c>
      <c r="BX240" s="73">
        <v>14453487</v>
      </c>
      <c r="BZ240" t="s">
        <v>213</v>
      </c>
    </row>
    <row r="241" spans="1:78" x14ac:dyDescent="0.2">
      <c r="A241" s="29">
        <v>234</v>
      </c>
      <c r="B241">
        <v>5250</v>
      </c>
      <c r="C241" t="s">
        <v>211</v>
      </c>
      <c r="D241">
        <v>5250</v>
      </c>
      <c r="E241" s="73">
        <v>7988</v>
      </c>
      <c r="F241">
        <f t="shared" si="74"/>
        <v>5413.2</v>
      </c>
      <c r="G241" s="73">
        <f t="shared" si="75"/>
        <v>8081</v>
      </c>
      <c r="H241">
        <f t="shared" si="94"/>
        <v>488.82</v>
      </c>
      <c r="I241">
        <f t="shared" si="94"/>
        <v>85.343999999999994</v>
      </c>
      <c r="J241">
        <f t="shared" si="94"/>
        <v>5987.3639999999996</v>
      </c>
      <c r="K241" s="73">
        <f t="shared" si="77"/>
        <v>44425298</v>
      </c>
      <c r="L241">
        <f t="shared" si="78"/>
        <v>122</v>
      </c>
      <c r="M241" s="13">
        <f t="shared" si="79"/>
        <v>8221</v>
      </c>
      <c r="N241" s="13">
        <f t="shared" si="80"/>
        <v>0</v>
      </c>
      <c r="O241" s="16">
        <f t="shared" si="81"/>
        <v>8221</v>
      </c>
      <c r="P241" s="13"/>
      <c r="Q241" s="13">
        <f t="shared" si="82"/>
        <v>44501917</v>
      </c>
      <c r="R241" s="13">
        <f t="shared" si="83"/>
        <v>44869551</v>
      </c>
      <c r="S241" s="13">
        <f t="shared" si="84"/>
        <v>367634</v>
      </c>
      <c r="T241" s="13">
        <f t="shared" si="85"/>
        <v>44501917</v>
      </c>
      <c r="U241" s="13">
        <f t="shared" si="86"/>
        <v>367634</v>
      </c>
      <c r="V241" s="11"/>
      <c r="W241" s="11"/>
      <c r="X241" s="11">
        <f t="shared" si="87"/>
        <v>0</v>
      </c>
      <c r="Y241" s="11">
        <f t="shared" si="88"/>
        <v>0</v>
      </c>
      <c r="Z241" s="11">
        <f t="shared" si="89"/>
        <v>0</v>
      </c>
      <c r="AA241" s="112">
        <f t="shared" si="90"/>
        <v>610</v>
      </c>
      <c r="AB241" s="11">
        <f t="shared" si="91"/>
        <v>0</v>
      </c>
      <c r="AC241" s="11">
        <f t="shared" si="92"/>
        <v>29937</v>
      </c>
      <c r="AD241" s="11">
        <f t="shared" si="71"/>
        <v>367634</v>
      </c>
      <c r="AF241">
        <f t="shared" si="72"/>
        <v>367634</v>
      </c>
      <c r="AH241">
        <f t="shared" si="93"/>
        <v>0</v>
      </c>
      <c r="AK241">
        <f t="shared" si="73"/>
        <v>5250</v>
      </c>
      <c r="AP241">
        <v>5250</v>
      </c>
      <c r="AQ241" t="s">
        <v>211</v>
      </c>
      <c r="AR241">
        <v>5250</v>
      </c>
      <c r="AS241" s="73">
        <v>7988</v>
      </c>
      <c r="AT241" s="110">
        <v>5413.2</v>
      </c>
      <c r="AU241" s="73">
        <v>8081</v>
      </c>
      <c r="AV241">
        <v>489</v>
      </c>
      <c r="AW241" s="73">
        <v>100190</v>
      </c>
      <c r="AX241" s="73">
        <v>155069</v>
      </c>
      <c r="AY241" s="73">
        <v>43744069</v>
      </c>
      <c r="BA241">
        <v>5283</v>
      </c>
      <c r="BB241">
        <v>84.44</v>
      </c>
      <c r="BC241">
        <v>21.396000000000001</v>
      </c>
      <c r="BD241">
        <v>762.93600000000004</v>
      </c>
      <c r="BE241">
        <v>18</v>
      </c>
      <c r="BF241">
        <v>5283</v>
      </c>
      <c r="BG241" s="73">
        <v>5333163</v>
      </c>
      <c r="BH241">
        <v>5283</v>
      </c>
      <c r="BI241" s="73">
        <v>5416475</v>
      </c>
      <c r="BJ241">
        <v>18</v>
      </c>
      <c r="BK241">
        <v>5250</v>
      </c>
      <c r="BL241" t="s">
        <v>211</v>
      </c>
      <c r="BM241">
        <v>5250</v>
      </c>
      <c r="BN241" s="110">
        <v>5413.2</v>
      </c>
      <c r="BO241">
        <v>488.82</v>
      </c>
      <c r="BP241">
        <v>85.343999999999994</v>
      </c>
      <c r="BQ241" s="110">
        <v>5987.3639999999996</v>
      </c>
      <c r="BR241">
        <v>122</v>
      </c>
      <c r="BT241">
        <v>5250</v>
      </c>
      <c r="BU241" t="s">
        <v>211</v>
      </c>
      <c r="BV241">
        <v>5250</v>
      </c>
      <c r="BW241" s="73">
        <v>8081</v>
      </c>
      <c r="BX241" s="73">
        <v>44425298</v>
      </c>
      <c r="BZ241" t="s">
        <v>214</v>
      </c>
    </row>
    <row r="242" spans="1:78" x14ac:dyDescent="0.2">
      <c r="A242" s="29">
        <v>235</v>
      </c>
      <c r="B242">
        <v>5256</v>
      </c>
      <c r="C242" t="s">
        <v>212</v>
      </c>
      <c r="D242">
        <v>5256</v>
      </c>
      <c r="E242" s="73">
        <v>7988</v>
      </c>
      <c r="F242">
        <f t="shared" si="74"/>
        <v>685.4</v>
      </c>
      <c r="G242" s="73">
        <f t="shared" si="75"/>
        <v>7988</v>
      </c>
      <c r="H242">
        <f t="shared" si="94"/>
        <v>86.23</v>
      </c>
      <c r="I242">
        <f t="shared" si="94"/>
        <v>26.654</v>
      </c>
      <c r="J242">
        <f t="shared" si="94"/>
        <v>798.28399999999999</v>
      </c>
      <c r="K242" s="73">
        <f t="shared" si="77"/>
        <v>5590801</v>
      </c>
      <c r="L242">
        <f t="shared" si="78"/>
        <v>22.5</v>
      </c>
      <c r="M242" s="13">
        <f t="shared" si="79"/>
        <v>8128</v>
      </c>
      <c r="N242" s="13">
        <f t="shared" si="80"/>
        <v>5</v>
      </c>
      <c r="O242" s="16">
        <f t="shared" si="81"/>
        <v>8133</v>
      </c>
      <c r="P242" s="13"/>
      <c r="Q242" s="13">
        <f t="shared" si="82"/>
        <v>5570931</v>
      </c>
      <c r="R242" s="13">
        <f t="shared" si="83"/>
        <v>5646709</v>
      </c>
      <c r="S242" s="13">
        <f t="shared" si="84"/>
        <v>75778</v>
      </c>
      <c r="T242" s="13">
        <f t="shared" si="85"/>
        <v>5574358</v>
      </c>
      <c r="U242" s="13">
        <f t="shared" si="86"/>
        <v>72351</v>
      </c>
      <c r="V242" s="11"/>
      <c r="W242" s="11"/>
      <c r="X242" s="11">
        <f t="shared" si="87"/>
        <v>3427</v>
      </c>
      <c r="Y242" s="11">
        <f t="shared" si="88"/>
        <v>133</v>
      </c>
      <c r="Z242" s="11">
        <f t="shared" si="89"/>
        <v>431</v>
      </c>
      <c r="AA242" s="112">
        <f t="shared" si="90"/>
        <v>113</v>
      </c>
      <c r="AB242" s="11">
        <f t="shared" si="91"/>
        <v>3991</v>
      </c>
      <c r="AC242" s="11">
        <f t="shared" si="92"/>
        <v>0</v>
      </c>
      <c r="AD242" s="11">
        <f t="shared" si="71"/>
        <v>72351</v>
      </c>
      <c r="AF242">
        <f t="shared" si="72"/>
        <v>75778</v>
      </c>
      <c r="AH242">
        <f t="shared" si="93"/>
        <v>3427</v>
      </c>
      <c r="AK242">
        <f t="shared" si="73"/>
        <v>5256</v>
      </c>
      <c r="AP242">
        <v>5256</v>
      </c>
      <c r="AQ242" t="s">
        <v>212</v>
      </c>
      <c r="AR242">
        <v>5256</v>
      </c>
      <c r="AS242" s="73">
        <v>7988</v>
      </c>
      <c r="AT242">
        <v>685.4</v>
      </c>
      <c r="AU242" s="73">
        <v>7988</v>
      </c>
      <c r="AV242">
        <v>86</v>
      </c>
      <c r="AW242" s="73">
        <v>11248</v>
      </c>
      <c r="AX242" s="73">
        <v>17817</v>
      </c>
      <c r="AY242" s="73">
        <v>5474975</v>
      </c>
      <c r="BA242">
        <v>5310</v>
      </c>
      <c r="BB242">
        <v>79.569999999999993</v>
      </c>
      <c r="BC242">
        <v>79.41</v>
      </c>
      <c r="BD242">
        <v>863.48</v>
      </c>
      <c r="BE242">
        <v>13.5</v>
      </c>
      <c r="BF242">
        <v>5310</v>
      </c>
      <c r="BG242" s="73">
        <v>5899138</v>
      </c>
      <c r="BH242">
        <v>5310</v>
      </c>
      <c r="BI242" s="73">
        <v>5740266</v>
      </c>
      <c r="BJ242">
        <v>13.5</v>
      </c>
      <c r="BK242">
        <v>5256</v>
      </c>
      <c r="BL242" t="s">
        <v>212</v>
      </c>
      <c r="BM242">
        <v>5256</v>
      </c>
      <c r="BN242">
        <v>685.4</v>
      </c>
      <c r="BO242">
        <v>86.23</v>
      </c>
      <c r="BP242">
        <v>26.654</v>
      </c>
      <c r="BQ242">
        <v>798.28399999999999</v>
      </c>
      <c r="BR242">
        <v>22.5</v>
      </c>
      <c r="BT242">
        <v>5256</v>
      </c>
      <c r="BU242" t="s">
        <v>212</v>
      </c>
      <c r="BV242">
        <v>5256</v>
      </c>
      <c r="BW242" s="73">
        <v>7988</v>
      </c>
      <c r="BX242" s="73">
        <v>5590801</v>
      </c>
      <c r="BZ242" t="s">
        <v>215</v>
      </c>
    </row>
    <row r="243" spans="1:78" x14ac:dyDescent="0.2">
      <c r="A243" s="29">
        <v>236</v>
      </c>
      <c r="B243">
        <v>5283</v>
      </c>
      <c r="C243" t="s">
        <v>213</v>
      </c>
      <c r="D243">
        <v>5283</v>
      </c>
      <c r="E243" s="73">
        <v>7988</v>
      </c>
      <c r="F243">
        <f t="shared" si="74"/>
        <v>657.1</v>
      </c>
      <c r="G243" s="73">
        <f t="shared" si="75"/>
        <v>8083</v>
      </c>
      <c r="H243">
        <f t="shared" si="94"/>
        <v>84.44</v>
      </c>
      <c r="I243">
        <f t="shared" si="94"/>
        <v>21.396000000000001</v>
      </c>
      <c r="J243">
        <f t="shared" si="94"/>
        <v>762.93600000000004</v>
      </c>
      <c r="K243" s="73">
        <f t="shared" si="77"/>
        <v>5333163</v>
      </c>
      <c r="L243">
        <f t="shared" si="78"/>
        <v>18</v>
      </c>
      <c r="M243" s="13">
        <f t="shared" si="79"/>
        <v>8223</v>
      </c>
      <c r="N243" s="13">
        <f t="shared" si="80"/>
        <v>0</v>
      </c>
      <c r="O243" s="16">
        <f t="shared" si="81"/>
        <v>8223</v>
      </c>
      <c r="P243" s="13"/>
      <c r="Q243" s="13">
        <f t="shared" si="82"/>
        <v>5403333</v>
      </c>
      <c r="R243" s="13">
        <f t="shared" si="83"/>
        <v>5386495</v>
      </c>
      <c r="S243" s="13">
        <f t="shared" si="84"/>
        <v>0</v>
      </c>
      <c r="T243" s="13">
        <f t="shared" si="85"/>
        <v>5403333</v>
      </c>
      <c r="U243" s="13">
        <f t="shared" si="86"/>
        <v>0</v>
      </c>
      <c r="V243" s="11"/>
      <c r="W243" s="11"/>
      <c r="X243" s="11">
        <f t="shared" si="87"/>
        <v>0</v>
      </c>
      <c r="Y243" s="11">
        <f t="shared" si="88"/>
        <v>0</v>
      </c>
      <c r="Z243" s="11">
        <f t="shared" si="89"/>
        <v>0</v>
      </c>
      <c r="AA243" s="112">
        <f t="shared" si="90"/>
        <v>90</v>
      </c>
      <c r="AB243" s="11">
        <f t="shared" si="91"/>
        <v>0</v>
      </c>
      <c r="AC243" s="11">
        <f t="shared" si="92"/>
        <v>3815</v>
      </c>
      <c r="AD243" s="11">
        <f t="shared" si="71"/>
        <v>0</v>
      </c>
      <c r="AF243">
        <f t="shared" si="72"/>
        <v>0</v>
      </c>
      <c r="AH243">
        <f t="shared" si="93"/>
        <v>0</v>
      </c>
      <c r="AK243">
        <f t="shared" si="73"/>
        <v>5283</v>
      </c>
      <c r="AP243">
        <v>5283</v>
      </c>
      <c r="AQ243" t="s">
        <v>213</v>
      </c>
      <c r="AR243">
        <v>5283</v>
      </c>
      <c r="AS243" s="73">
        <v>7988</v>
      </c>
      <c r="AT243">
        <v>657.1</v>
      </c>
      <c r="AU243" s="73">
        <v>8083</v>
      </c>
      <c r="AV243">
        <v>84</v>
      </c>
      <c r="AW243" s="73">
        <v>59601</v>
      </c>
      <c r="AX243" s="73">
        <v>72155</v>
      </c>
      <c r="AY243" s="73">
        <v>5311339</v>
      </c>
      <c r="BA243">
        <v>5463</v>
      </c>
      <c r="BB243">
        <v>123.91</v>
      </c>
      <c r="BC243">
        <v>24.356000000000002</v>
      </c>
      <c r="BD243" s="110">
        <v>1099.7660000000001</v>
      </c>
      <c r="BE243">
        <v>22.5</v>
      </c>
      <c r="BF243">
        <v>5463</v>
      </c>
      <c r="BG243" s="73">
        <v>7771525</v>
      </c>
      <c r="BH243">
        <v>5463</v>
      </c>
      <c r="BI243" s="73">
        <v>7752822</v>
      </c>
      <c r="BJ243">
        <v>22.5</v>
      </c>
      <c r="BK243">
        <v>5283</v>
      </c>
      <c r="BL243" t="s">
        <v>213</v>
      </c>
      <c r="BM243">
        <v>5283</v>
      </c>
      <c r="BN243">
        <v>657.1</v>
      </c>
      <c r="BO243">
        <v>84.44</v>
      </c>
      <c r="BP243">
        <v>21.396000000000001</v>
      </c>
      <c r="BQ243">
        <v>762.93600000000004</v>
      </c>
      <c r="BR243">
        <v>18</v>
      </c>
      <c r="BT243">
        <v>5283</v>
      </c>
      <c r="BU243" t="s">
        <v>213</v>
      </c>
      <c r="BV243">
        <v>5283</v>
      </c>
      <c r="BW243" s="73">
        <v>8083</v>
      </c>
      <c r="BX243" s="73">
        <v>5333163</v>
      </c>
      <c r="BZ243" t="s">
        <v>216</v>
      </c>
    </row>
    <row r="244" spans="1:78" x14ac:dyDescent="0.2">
      <c r="A244" s="29">
        <v>237</v>
      </c>
      <c r="B244">
        <v>5310</v>
      </c>
      <c r="C244" t="s">
        <v>214</v>
      </c>
      <c r="D244">
        <v>5310</v>
      </c>
      <c r="E244" s="73">
        <v>7988</v>
      </c>
      <c r="F244">
        <f t="shared" si="74"/>
        <v>704.5</v>
      </c>
      <c r="G244" s="73">
        <f t="shared" si="75"/>
        <v>7988</v>
      </c>
      <c r="H244">
        <f t="shared" si="94"/>
        <v>79.569999999999993</v>
      </c>
      <c r="I244">
        <f t="shared" si="94"/>
        <v>79.41</v>
      </c>
      <c r="J244">
        <f t="shared" si="94"/>
        <v>863.48</v>
      </c>
      <c r="K244" s="73">
        <f t="shared" si="77"/>
        <v>5899138</v>
      </c>
      <c r="L244">
        <f t="shared" si="78"/>
        <v>13.5</v>
      </c>
      <c r="M244" s="13">
        <f t="shared" si="79"/>
        <v>8128</v>
      </c>
      <c r="N244" s="13">
        <f t="shared" si="80"/>
        <v>5</v>
      </c>
      <c r="O244" s="16">
        <f t="shared" si="81"/>
        <v>8133</v>
      </c>
      <c r="P244" s="13"/>
      <c r="Q244" s="13">
        <f t="shared" si="82"/>
        <v>5726176</v>
      </c>
      <c r="R244" s="13">
        <f t="shared" si="83"/>
        <v>5958129</v>
      </c>
      <c r="S244" s="13">
        <f t="shared" si="84"/>
        <v>231953</v>
      </c>
      <c r="T244" s="13">
        <f t="shared" si="85"/>
        <v>5729699</v>
      </c>
      <c r="U244" s="13">
        <f t="shared" si="86"/>
        <v>228430</v>
      </c>
      <c r="V244" s="11"/>
      <c r="W244" s="11"/>
      <c r="X244" s="11">
        <f t="shared" si="87"/>
        <v>3523</v>
      </c>
      <c r="Y244" s="11">
        <f t="shared" si="88"/>
        <v>397</v>
      </c>
      <c r="Z244" s="11">
        <f t="shared" si="89"/>
        <v>398</v>
      </c>
      <c r="AA244" s="112">
        <f t="shared" si="90"/>
        <v>68</v>
      </c>
      <c r="AB244" s="11">
        <f t="shared" si="91"/>
        <v>4318</v>
      </c>
      <c r="AC244" s="11">
        <f t="shared" si="92"/>
        <v>0</v>
      </c>
      <c r="AD244" s="11">
        <f t="shared" si="71"/>
        <v>228430</v>
      </c>
      <c r="AF244">
        <f t="shared" si="72"/>
        <v>231953</v>
      </c>
      <c r="AH244">
        <f t="shared" si="93"/>
        <v>3523</v>
      </c>
      <c r="AK244">
        <f t="shared" si="73"/>
        <v>5310</v>
      </c>
      <c r="AP244">
        <v>5310</v>
      </c>
      <c r="AQ244" t="s">
        <v>214</v>
      </c>
      <c r="AR244">
        <v>5310</v>
      </c>
      <c r="AS244" s="73">
        <v>7988</v>
      </c>
      <c r="AT244">
        <v>704.5</v>
      </c>
      <c r="AU244" s="73">
        <v>7988</v>
      </c>
      <c r="AV244">
        <v>80</v>
      </c>
      <c r="AW244" s="73">
        <v>24963</v>
      </c>
      <c r="AX244" s="73">
        <v>43950</v>
      </c>
      <c r="AY244" s="73">
        <v>5627546</v>
      </c>
      <c r="BA244">
        <v>5486</v>
      </c>
      <c r="BB244">
        <v>62.86</v>
      </c>
      <c r="BC244">
        <v>30.541</v>
      </c>
      <c r="BD244">
        <v>409.601</v>
      </c>
      <c r="BE244">
        <v>7</v>
      </c>
      <c r="BF244">
        <v>5486</v>
      </c>
      <c r="BG244" s="73">
        <v>2644827</v>
      </c>
      <c r="BH244">
        <v>5486</v>
      </c>
      <c r="BI244" s="73">
        <v>2576398</v>
      </c>
      <c r="BJ244">
        <v>7</v>
      </c>
      <c r="BK244">
        <v>5310</v>
      </c>
      <c r="BL244" t="s">
        <v>214</v>
      </c>
      <c r="BM244">
        <v>5310</v>
      </c>
      <c r="BN244">
        <v>704.5</v>
      </c>
      <c r="BO244">
        <v>79.569999999999993</v>
      </c>
      <c r="BP244">
        <v>79.41</v>
      </c>
      <c r="BQ244">
        <v>863.48</v>
      </c>
      <c r="BR244">
        <v>13.5</v>
      </c>
      <c r="BT244">
        <v>5310</v>
      </c>
      <c r="BU244" t="s">
        <v>214</v>
      </c>
      <c r="BV244">
        <v>5310</v>
      </c>
      <c r="BW244" s="73">
        <v>7988</v>
      </c>
      <c r="BX244" s="73">
        <v>5899138</v>
      </c>
      <c r="BZ244" t="s">
        <v>217</v>
      </c>
    </row>
    <row r="245" spans="1:78" x14ac:dyDescent="0.2">
      <c r="A245" s="29">
        <v>238</v>
      </c>
      <c r="B245">
        <v>5319</v>
      </c>
      <c r="C245" t="s">
        <v>205</v>
      </c>
      <c r="D245">
        <v>5160</v>
      </c>
      <c r="E245" s="73">
        <v>7988</v>
      </c>
      <c r="F245">
        <f t="shared" si="74"/>
        <v>944.1</v>
      </c>
      <c r="G245" s="73">
        <f t="shared" si="75"/>
        <v>7988</v>
      </c>
      <c r="H245">
        <f t="shared" si="94"/>
        <v>96.27</v>
      </c>
      <c r="I245">
        <f t="shared" si="94"/>
        <v>21.672999999999998</v>
      </c>
      <c r="J245">
        <f t="shared" si="94"/>
        <v>1062.0429999999999</v>
      </c>
      <c r="K245" s="73">
        <f t="shared" si="77"/>
        <v>7908919</v>
      </c>
      <c r="L245">
        <f t="shared" si="78"/>
        <v>27</v>
      </c>
      <c r="M245" s="13">
        <f t="shared" si="79"/>
        <v>8128</v>
      </c>
      <c r="N245" s="13">
        <f t="shared" si="80"/>
        <v>5</v>
      </c>
      <c r="O245" s="16">
        <f t="shared" si="81"/>
        <v>8133</v>
      </c>
      <c r="P245" s="13"/>
      <c r="Q245" s="13">
        <f t="shared" si="82"/>
        <v>7673645</v>
      </c>
      <c r="R245" s="13">
        <f t="shared" si="83"/>
        <v>7988008</v>
      </c>
      <c r="S245" s="13">
        <f t="shared" si="84"/>
        <v>314363</v>
      </c>
      <c r="T245" s="13">
        <f t="shared" si="85"/>
        <v>7678365</v>
      </c>
      <c r="U245" s="13">
        <f t="shared" si="86"/>
        <v>309643</v>
      </c>
      <c r="V245" s="11"/>
      <c r="W245" s="11"/>
      <c r="X245" s="11">
        <f t="shared" si="87"/>
        <v>4721</v>
      </c>
      <c r="Y245" s="11">
        <f t="shared" si="88"/>
        <v>108</v>
      </c>
      <c r="Z245" s="11">
        <f t="shared" si="89"/>
        <v>481</v>
      </c>
      <c r="AA245" s="112">
        <f t="shared" si="90"/>
        <v>135</v>
      </c>
      <c r="AB245" s="11">
        <f t="shared" si="91"/>
        <v>5310</v>
      </c>
      <c r="AC245" s="11">
        <f t="shared" si="92"/>
        <v>0</v>
      </c>
      <c r="AD245" s="11">
        <f t="shared" si="71"/>
        <v>309643</v>
      </c>
      <c r="AF245">
        <f t="shared" si="72"/>
        <v>314363</v>
      </c>
      <c r="AH245">
        <f t="shared" si="93"/>
        <v>4720</v>
      </c>
      <c r="AK245">
        <f t="shared" si="73"/>
        <v>5319</v>
      </c>
      <c r="AP245">
        <v>5319</v>
      </c>
      <c r="AQ245" t="s">
        <v>205</v>
      </c>
      <c r="AR245">
        <v>5160</v>
      </c>
      <c r="AS245" s="73">
        <v>7988</v>
      </c>
      <c r="AT245">
        <v>944.1</v>
      </c>
      <c r="AU245" s="73">
        <v>7988</v>
      </c>
      <c r="AV245">
        <v>96</v>
      </c>
      <c r="AW245" s="73">
        <v>33513</v>
      </c>
      <c r="AX245" s="73">
        <v>49005</v>
      </c>
      <c r="AY245" s="73">
        <v>7541471</v>
      </c>
      <c r="BA245">
        <v>5508</v>
      </c>
      <c r="BB245">
        <v>44.67</v>
      </c>
      <c r="BC245">
        <v>33.234999999999999</v>
      </c>
      <c r="BD245">
        <v>432.005</v>
      </c>
      <c r="BE245">
        <v>10</v>
      </c>
      <c r="BF245">
        <v>5508</v>
      </c>
      <c r="BG245" s="73">
        <v>2828551</v>
      </c>
      <c r="BH245">
        <v>5508</v>
      </c>
      <c r="BI245" s="73">
        <v>2885207</v>
      </c>
      <c r="BJ245">
        <v>10</v>
      </c>
      <c r="BK245">
        <v>5319</v>
      </c>
      <c r="BL245" t="s">
        <v>205</v>
      </c>
      <c r="BM245">
        <v>5160</v>
      </c>
      <c r="BN245">
        <v>944.1</v>
      </c>
      <c r="BO245">
        <v>96.27</v>
      </c>
      <c r="BP245">
        <v>21.672999999999998</v>
      </c>
      <c r="BQ245" s="110">
        <v>1062.0429999999999</v>
      </c>
      <c r="BR245">
        <v>27</v>
      </c>
      <c r="BT245">
        <v>5319</v>
      </c>
      <c r="BU245" t="s">
        <v>205</v>
      </c>
      <c r="BV245">
        <v>5160</v>
      </c>
      <c r="BW245" s="73">
        <v>7988</v>
      </c>
      <c r="BX245" s="73">
        <v>7908919</v>
      </c>
      <c r="BZ245" t="s">
        <v>218</v>
      </c>
    </row>
    <row r="246" spans="1:78" x14ac:dyDescent="0.2">
      <c r="A246" s="29">
        <v>239</v>
      </c>
      <c r="B246">
        <v>5463</v>
      </c>
      <c r="C246" t="s">
        <v>215</v>
      </c>
      <c r="D246">
        <v>5463</v>
      </c>
      <c r="E246" s="73">
        <v>7988</v>
      </c>
      <c r="F246">
        <f t="shared" si="74"/>
        <v>951.5</v>
      </c>
      <c r="G246" s="73">
        <f t="shared" si="75"/>
        <v>7988</v>
      </c>
      <c r="H246">
        <f t="shared" si="94"/>
        <v>123.91</v>
      </c>
      <c r="I246">
        <f t="shared" si="94"/>
        <v>24.356000000000002</v>
      </c>
      <c r="J246">
        <f t="shared" si="94"/>
        <v>1099.7660000000001</v>
      </c>
      <c r="K246" s="73">
        <f t="shared" si="77"/>
        <v>7771525</v>
      </c>
      <c r="L246">
        <f t="shared" si="78"/>
        <v>22.5</v>
      </c>
      <c r="M246" s="13">
        <f t="shared" si="79"/>
        <v>8128</v>
      </c>
      <c r="N246" s="13">
        <f t="shared" si="80"/>
        <v>5</v>
      </c>
      <c r="O246" s="16">
        <f t="shared" si="81"/>
        <v>8133</v>
      </c>
      <c r="P246" s="13"/>
      <c r="Q246" s="13">
        <f t="shared" si="82"/>
        <v>7733792</v>
      </c>
      <c r="R246" s="13">
        <f t="shared" si="83"/>
        <v>7849240</v>
      </c>
      <c r="S246" s="13">
        <f t="shared" si="84"/>
        <v>115448</v>
      </c>
      <c r="T246" s="13">
        <f t="shared" si="85"/>
        <v>7738550</v>
      </c>
      <c r="U246" s="13">
        <f t="shared" si="86"/>
        <v>110690</v>
      </c>
      <c r="V246" s="11"/>
      <c r="W246" s="11"/>
      <c r="X246" s="11">
        <f t="shared" si="87"/>
        <v>4758</v>
      </c>
      <c r="Y246" s="11">
        <f t="shared" si="88"/>
        <v>122</v>
      </c>
      <c r="Z246" s="11">
        <f t="shared" si="89"/>
        <v>620</v>
      </c>
      <c r="AA246" s="112">
        <f t="shared" si="90"/>
        <v>113</v>
      </c>
      <c r="AB246" s="11">
        <f t="shared" si="91"/>
        <v>5500</v>
      </c>
      <c r="AC246" s="11">
        <f t="shared" si="92"/>
        <v>0</v>
      </c>
      <c r="AD246" s="11">
        <f t="shared" si="71"/>
        <v>110690</v>
      </c>
      <c r="AF246">
        <f t="shared" si="72"/>
        <v>115448</v>
      </c>
      <c r="AH246">
        <f t="shared" si="93"/>
        <v>4758</v>
      </c>
      <c r="AK246">
        <f t="shared" si="73"/>
        <v>5463</v>
      </c>
      <c r="AP246">
        <v>5463</v>
      </c>
      <c r="AQ246" t="s">
        <v>215</v>
      </c>
      <c r="AR246">
        <v>5463</v>
      </c>
      <c r="AS246" s="73">
        <v>7988</v>
      </c>
      <c r="AT246">
        <v>951.5</v>
      </c>
      <c r="AU246" s="73">
        <v>7988</v>
      </c>
      <c r="AV246">
        <v>124</v>
      </c>
      <c r="AW246" s="73">
        <v>57482</v>
      </c>
      <c r="AX246" s="73">
        <v>98695</v>
      </c>
      <c r="AY246" s="73">
        <v>7600582</v>
      </c>
      <c r="BA246">
        <v>5510</v>
      </c>
      <c r="BB246">
        <v>108.75</v>
      </c>
      <c r="BC246">
        <v>35.095999999999997</v>
      </c>
      <c r="BD246">
        <v>866.846</v>
      </c>
      <c r="BE246">
        <v>13.5</v>
      </c>
      <c r="BF246">
        <v>5510</v>
      </c>
      <c r="BG246" s="73">
        <v>5807276</v>
      </c>
      <c r="BH246">
        <v>5510</v>
      </c>
      <c r="BI246" s="73">
        <v>5891004</v>
      </c>
      <c r="BJ246">
        <v>13.5</v>
      </c>
      <c r="BK246">
        <v>5463</v>
      </c>
      <c r="BL246" t="s">
        <v>215</v>
      </c>
      <c r="BM246">
        <v>5463</v>
      </c>
      <c r="BN246">
        <v>951.5</v>
      </c>
      <c r="BO246">
        <v>123.91</v>
      </c>
      <c r="BP246">
        <v>24.356000000000002</v>
      </c>
      <c r="BQ246" s="110">
        <v>1099.7660000000001</v>
      </c>
      <c r="BR246">
        <v>22.5</v>
      </c>
      <c r="BT246">
        <v>5463</v>
      </c>
      <c r="BU246" t="s">
        <v>215</v>
      </c>
      <c r="BV246">
        <v>5463</v>
      </c>
      <c r="BW246" s="73">
        <v>7988</v>
      </c>
      <c r="BX246" s="73">
        <v>7771525</v>
      </c>
      <c r="BZ246" t="s">
        <v>219</v>
      </c>
    </row>
    <row r="247" spans="1:78" x14ac:dyDescent="0.2">
      <c r="A247" s="29">
        <v>240</v>
      </c>
      <c r="B247">
        <v>5486</v>
      </c>
      <c r="C247" t="s">
        <v>216</v>
      </c>
      <c r="D247">
        <v>5486</v>
      </c>
      <c r="E247" s="73">
        <v>7988</v>
      </c>
      <c r="F247">
        <f t="shared" si="74"/>
        <v>316.2</v>
      </c>
      <c r="G247" s="73">
        <f t="shared" si="75"/>
        <v>7988</v>
      </c>
      <c r="H247">
        <f t="shared" si="94"/>
        <v>62.86</v>
      </c>
      <c r="I247">
        <f t="shared" si="94"/>
        <v>30.541</v>
      </c>
      <c r="J247">
        <f t="shared" si="94"/>
        <v>409.601</v>
      </c>
      <c r="K247" s="73">
        <f t="shared" si="77"/>
        <v>2644827</v>
      </c>
      <c r="L247">
        <f t="shared" si="78"/>
        <v>7</v>
      </c>
      <c r="M247" s="13">
        <f t="shared" si="79"/>
        <v>8128</v>
      </c>
      <c r="N247" s="13">
        <f t="shared" si="80"/>
        <v>5</v>
      </c>
      <c r="O247" s="16">
        <f t="shared" si="81"/>
        <v>8133</v>
      </c>
      <c r="P247" s="13"/>
      <c r="Q247" s="13">
        <f t="shared" si="82"/>
        <v>2570074</v>
      </c>
      <c r="R247" s="13">
        <f t="shared" si="83"/>
        <v>2671275</v>
      </c>
      <c r="S247" s="13">
        <f t="shared" si="84"/>
        <v>101201</v>
      </c>
      <c r="T247" s="13">
        <f t="shared" si="85"/>
        <v>2571655</v>
      </c>
      <c r="U247" s="13">
        <f t="shared" si="86"/>
        <v>99620</v>
      </c>
      <c r="V247" s="11"/>
      <c r="W247" s="11"/>
      <c r="X247" s="11">
        <f t="shared" si="87"/>
        <v>1581</v>
      </c>
      <c r="Y247" s="11">
        <f t="shared" si="88"/>
        <v>153</v>
      </c>
      <c r="Z247" s="11">
        <f t="shared" si="89"/>
        <v>314</v>
      </c>
      <c r="AA247" s="112">
        <f t="shared" si="90"/>
        <v>35</v>
      </c>
      <c r="AB247" s="11">
        <f t="shared" si="91"/>
        <v>2048</v>
      </c>
      <c r="AC247" s="11">
        <f t="shared" si="92"/>
        <v>0</v>
      </c>
      <c r="AD247" s="11">
        <f t="shared" si="71"/>
        <v>99620</v>
      </c>
      <c r="AF247">
        <f t="shared" si="72"/>
        <v>101201</v>
      </c>
      <c r="AH247">
        <f t="shared" si="93"/>
        <v>1581</v>
      </c>
      <c r="AK247">
        <f t="shared" si="73"/>
        <v>5486</v>
      </c>
      <c r="AP247">
        <v>5486</v>
      </c>
      <c r="AQ247" t="s">
        <v>216</v>
      </c>
      <c r="AR247">
        <v>5486</v>
      </c>
      <c r="AS247" s="73">
        <v>7988</v>
      </c>
      <c r="AT247">
        <v>316.2</v>
      </c>
      <c r="AU247" s="73">
        <v>7988</v>
      </c>
      <c r="AV247">
        <v>63</v>
      </c>
      <c r="AW247" s="73">
        <v>38782</v>
      </c>
      <c r="AX247" s="73">
        <v>47322</v>
      </c>
      <c r="AY247" s="73">
        <v>2525806</v>
      </c>
      <c r="BA247">
        <v>5607</v>
      </c>
      <c r="BB247">
        <v>72.36</v>
      </c>
      <c r="BC247">
        <v>42.683</v>
      </c>
      <c r="BD247">
        <v>894.74300000000005</v>
      </c>
      <c r="BE247">
        <v>29</v>
      </c>
      <c r="BF247">
        <v>5607</v>
      </c>
      <c r="BG247" s="73">
        <v>6300924</v>
      </c>
      <c r="BH247">
        <v>5607</v>
      </c>
      <c r="BI247" s="73">
        <v>6353775</v>
      </c>
      <c r="BJ247">
        <v>29</v>
      </c>
      <c r="BK247">
        <v>5486</v>
      </c>
      <c r="BL247" t="s">
        <v>216</v>
      </c>
      <c r="BM247">
        <v>5486</v>
      </c>
      <c r="BN247">
        <v>316.2</v>
      </c>
      <c r="BO247">
        <v>62.86</v>
      </c>
      <c r="BP247">
        <v>30.541</v>
      </c>
      <c r="BQ247">
        <v>409.601</v>
      </c>
      <c r="BR247">
        <v>7</v>
      </c>
      <c r="BT247">
        <v>5486</v>
      </c>
      <c r="BU247" t="s">
        <v>216</v>
      </c>
      <c r="BV247">
        <v>5486</v>
      </c>
      <c r="BW247" s="73">
        <v>7988</v>
      </c>
      <c r="BX247" s="73">
        <v>2644827</v>
      </c>
      <c r="BZ247" t="s">
        <v>220</v>
      </c>
    </row>
    <row r="248" spans="1:78" x14ac:dyDescent="0.2">
      <c r="A248" s="29">
        <v>241</v>
      </c>
      <c r="B248">
        <v>5508</v>
      </c>
      <c r="C248" t="s">
        <v>217</v>
      </c>
      <c r="D248">
        <v>5508</v>
      </c>
      <c r="E248" s="73">
        <v>7988</v>
      </c>
      <c r="F248">
        <f t="shared" si="74"/>
        <v>354.1</v>
      </c>
      <c r="G248" s="73">
        <f t="shared" si="75"/>
        <v>7988</v>
      </c>
      <c r="H248">
        <f t="shared" si="94"/>
        <v>44.67</v>
      </c>
      <c r="I248">
        <f t="shared" si="94"/>
        <v>33.234999999999999</v>
      </c>
      <c r="J248">
        <f t="shared" si="94"/>
        <v>432.005</v>
      </c>
      <c r="K248" s="73">
        <f t="shared" si="77"/>
        <v>2828551</v>
      </c>
      <c r="L248">
        <f t="shared" si="78"/>
        <v>10</v>
      </c>
      <c r="M248" s="13">
        <f t="shared" si="79"/>
        <v>8128</v>
      </c>
      <c r="N248" s="13">
        <f t="shared" si="80"/>
        <v>5</v>
      </c>
      <c r="O248" s="16">
        <f t="shared" si="81"/>
        <v>8133</v>
      </c>
      <c r="P248" s="13"/>
      <c r="Q248" s="13">
        <f t="shared" si="82"/>
        <v>2878125</v>
      </c>
      <c r="R248" s="13">
        <f t="shared" si="83"/>
        <v>2856837</v>
      </c>
      <c r="S248" s="13">
        <f t="shared" si="84"/>
        <v>0</v>
      </c>
      <c r="T248" s="13">
        <f t="shared" si="85"/>
        <v>2879895</v>
      </c>
      <c r="U248" s="13">
        <f t="shared" si="86"/>
        <v>0</v>
      </c>
      <c r="V248" s="11"/>
      <c r="W248" s="11"/>
      <c r="X248" s="11">
        <f t="shared" si="87"/>
        <v>1771</v>
      </c>
      <c r="Y248" s="11">
        <f t="shared" si="88"/>
        <v>166</v>
      </c>
      <c r="Z248" s="11">
        <f t="shared" si="89"/>
        <v>223</v>
      </c>
      <c r="AA248" s="112">
        <f t="shared" si="90"/>
        <v>50</v>
      </c>
      <c r="AB248" s="11">
        <f t="shared" si="91"/>
        <v>2160</v>
      </c>
      <c r="AC248" s="11">
        <f t="shared" si="92"/>
        <v>0</v>
      </c>
      <c r="AD248" s="11">
        <f t="shared" si="71"/>
        <v>0</v>
      </c>
      <c r="AF248">
        <f t="shared" si="72"/>
        <v>0</v>
      </c>
      <c r="AH248">
        <f t="shared" si="93"/>
        <v>0</v>
      </c>
      <c r="AK248">
        <f t="shared" si="73"/>
        <v>5508</v>
      </c>
      <c r="AP248">
        <v>5508</v>
      </c>
      <c r="AQ248" t="s">
        <v>217</v>
      </c>
      <c r="AR248">
        <v>5508</v>
      </c>
      <c r="AS248" s="73">
        <v>7988</v>
      </c>
      <c r="AT248">
        <v>354.1</v>
      </c>
      <c r="AU248" s="73">
        <v>7988</v>
      </c>
      <c r="AV248">
        <v>45</v>
      </c>
      <c r="AW248" s="73">
        <v>25544</v>
      </c>
      <c r="AX248" s="73">
        <v>32101</v>
      </c>
      <c r="AY248" s="73">
        <v>2828551</v>
      </c>
      <c r="BA248">
        <v>5643</v>
      </c>
      <c r="BB248">
        <v>116.93</v>
      </c>
      <c r="BC248">
        <v>20.329000000000001</v>
      </c>
      <c r="BD248" s="110">
        <v>1139.1590000000001</v>
      </c>
      <c r="BE248">
        <v>24.5</v>
      </c>
      <c r="BF248">
        <v>5643</v>
      </c>
      <c r="BG248" s="73">
        <v>8048709</v>
      </c>
      <c r="BH248">
        <v>5643</v>
      </c>
      <c r="BI248" s="73">
        <v>8163481</v>
      </c>
      <c r="BJ248">
        <v>24.5</v>
      </c>
      <c r="BK248">
        <v>5508</v>
      </c>
      <c r="BL248" t="s">
        <v>217</v>
      </c>
      <c r="BM248">
        <v>5508</v>
      </c>
      <c r="BN248">
        <v>354.1</v>
      </c>
      <c r="BO248">
        <v>44.67</v>
      </c>
      <c r="BP248">
        <v>33.234999999999999</v>
      </c>
      <c r="BQ248">
        <v>432.005</v>
      </c>
      <c r="BR248">
        <v>10</v>
      </c>
      <c r="BT248">
        <v>5508</v>
      </c>
      <c r="BU248" t="s">
        <v>217</v>
      </c>
      <c r="BV248">
        <v>5508</v>
      </c>
      <c r="BW248" s="73">
        <v>7988</v>
      </c>
      <c r="BX248" s="73">
        <v>2828551</v>
      </c>
      <c r="BZ248" t="s">
        <v>221</v>
      </c>
    </row>
    <row r="249" spans="1:78" x14ac:dyDescent="0.2">
      <c r="A249" s="29">
        <v>242</v>
      </c>
      <c r="B249">
        <v>5607</v>
      </c>
      <c r="C249" t="s">
        <v>220</v>
      </c>
      <c r="D249">
        <v>5607</v>
      </c>
      <c r="E249" s="73">
        <v>7988</v>
      </c>
      <c r="F249">
        <f t="shared" si="74"/>
        <v>779.7</v>
      </c>
      <c r="G249" s="73">
        <f t="shared" si="75"/>
        <v>7989</v>
      </c>
      <c r="H249">
        <f t="shared" si="94"/>
        <v>72.36</v>
      </c>
      <c r="I249">
        <f t="shared" si="94"/>
        <v>42.683</v>
      </c>
      <c r="J249">
        <f t="shared" si="94"/>
        <v>894.74300000000005</v>
      </c>
      <c r="K249" s="73">
        <f t="shared" si="77"/>
        <v>6300924</v>
      </c>
      <c r="L249">
        <f t="shared" si="78"/>
        <v>29</v>
      </c>
      <c r="M249" s="13">
        <f t="shared" si="79"/>
        <v>8129</v>
      </c>
      <c r="N249" s="13">
        <f t="shared" si="80"/>
        <v>4</v>
      </c>
      <c r="O249" s="16">
        <f t="shared" si="81"/>
        <v>8133</v>
      </c>
      <c r="P249" s="13"/>
      <c r="Q249" s="13">
        <f t="shared" si="82"/>
        <v>6338181</v>
      </c>
      <c r="R249" s="13">
        <f t="shared" si="83"/>
        <v>6363933</v>
      </c>
      <c r="S249" s="13">
        <f t="shared" si="84"/>
        <v>25752</v>
      </c>
      <c r="T249" s="13">
        <f t="shared" si="85"/>
        <v>6341300</v>
      </c>
      <c r="U249" s="13">
        <f t="shared" si="86"/>
        <v>22633</v>
      </c>
      <c r="V249" s="11"/>
      <c r="W249" s="11"/>
      <c r="X249" s="11">
        <f t="shared" si="87"/>
        <v>3119</v>
      </c>
      <c r="Y249" s="11">
        <f t="shared" si="88"/>
        <v>171</v>
      </c>
      <c r="Z249" s="11">
        <f t="shared" si="89"/>
        <v>289</v>
      </c>
      <c r="AA249" s="112">
        <f t="shared" si="90"/>
        <v>145</v>
      </c>
      <c r="AB249" s="11">
        <f t="shared" si="91"/>
        <v>3579</v>
      </c>
      <c r="AC249" s="11">
        <f t="shared" si="92"/>
        <v>895</v>
      </c>
      <c r="AD249" s="11">
        <f t="shared" si="71"/>
        <v>22633</v>
      </c>
      <c r="AF249">
        <f t="shared" si="72"/>
        <v>25752</v>
      </c>
      <c r="AH249">
        <f t="shared" si="93"/>
        <v>3119</v>
      </c>
      <c r="AK249">
        <f t="shared" si="73"/>
        <v>5607</v>
      </c>
      <c r="AP249">
        <v>5607</v>
      </c>
      <c r="AQ249" t="s">
        <v>220</v>
      </c>
      <c r="AR249">
        <v>5607</v>
      </c>
      <c r="AS249" s="73">
        <v>7988</v>
      </c>
      <c r="AT249">
        <v>779.7</v>
      </c>
      <c r="AU249" s="73">
        <v>7989</v>
      </c>
      <c r="AV249">
        <v>72</v>
      </c>
      <c r="AW249" s="73">
        <v>52765</v>
      </c>
      <c r="AX249" s="73">
        <v>82956</v>
      </c>
      <c r="AY249" s="73">
        <v>6229023</v>
      </c>
      <c r="BA249">
        <v>5697</v>
      </c>
      <c r="BB249">
        <v>57.93</v>
      </c>
      <c r="BC249">
        <v>32.093000000000004</v>
      </c>
      <c r="BD249">
        <v>475.02300000000002</v>
      </c>
      <c r="BE249">
        <v>9.5</v>
      </c>
      <c r="BF249">
        <v>5697</v>
      </c>
      <c r="BG249" s="73">
        <v>3219164</v>
      </c>
      <c r="BH249">
        <v>5697</v>
      </c>
      <c r="BI249" s="73">
        <v>3136980</v>
      </c>
      <c r="BJ249">
        <v>9.5</v>
      </c>
      <c r="BK249">
        <v>5607</v>
      </c>
      <c r="BL249" t="s">
        <v>220</v>
      </c>
      <c r="BM249">
        <v>5607</v>
      </c>
      <c r="BN249">
        <v>779.7</v>
      </c>
      <c r="BO249">
        <v>72.36</v>
      </c>
      <c r="BP249">
        <v>42.683</v>
      </c>
      <c r="BQ249">
        <v>894.74300000000005</v>
      </c>
      <c r="BR249">
        <v>29</v>
      </c>
      <c r="BT249">
        <v>5607</v>
      </c>
      <c r="BU249" t="s">
        <v>220</v>
      </c>
      <c r="BV249">
        <v>5607</v>
      </c>
      <c r="BW249" s="73">
        <v>7989</v>
      </c>
      <c r="BX249" s="73">
        <v>6300924</v>
      </c>
      <c r="BZ249" t="s">
        <v>347</v>
      </c>
    </row>
    <row r="250" spans="1:78" x14ac:dyDescent="0.2">
      <c r="A250" s="29">
        <v>243</v>
      </c>
      <c r="B250">
        <v>5643</v>
      </c>
      <c r="C250" t="s">
        <v>221</v>
      </c>
      <c r="D250">
        <v>5643</v>
      </c>
      <c r="E250" s="73">
        <v>7988</v>
      </c>
      <c r="F250">
        <f t="shared" si="74"/>
        <v>1001.9</v>
      </c>
      <c r="G250" s="73">
        <f t="shared" si="75"/>
        <v>7988</v>
      </c>
      <c r="H250">
        <f t="shared" si="94"/>
        <v>116.93</v>
      </c>
      <c r="I250">
        <f t="shared" si="94"/>
        <v>20.329000000000001</v>
      </c>
      <c r="J250">
        <f t="shared" si="94"/>
        <v>1139.1590000000001</v>
      </c>
      <c r="K250" s="73">
        <f t="shared" si="77"/>
        <v>8048709</v>
      </c>
      <c r="L250">
        <f t="shared" si="78"/>
        <v>24.5</v>
      </c>
      <c r="M250" s="13">
        <f t="shared" si="79"/>
        <v>8128</v>
      </c>
      <c r="N250" s="13">
        <f t="shared" si="80"/>
        <v>5</v>
      </c>
      <c r="O250" s="16">
        <f t="shared" si="81"/>
        <v>8133</v>
      </c>
      <c r="P250" s="13"/>
      <c r="Q250" s="13">
        <f t="shared" si="82"/>
        <v>8143443</v>
      </c>
      <c r="R250" s="13">
        <f t="shared" si="83"/>
        <v>8129196</v>
      </c>
      <c r="S250" s="13">
        <f t="shared" si="84"/>
        <v>0</v>
      </c>
      <c r="T250" s="13">
        <f t="shared" si="85"/>
        <v>8148453</v>
      </c>
      <c r="U250" s="13">
        <f t="shared" si="86"/>
        <v>0</v>
      </c>
      <c r="V250" s="11"/>
      <c r="W250" s="11"/>
      <c r="X250" s="11">
        <f t="shared" si="87"/>
        <v>5010</v>
      </c>
      <c r="Y250" s="11">
        <f t="shared" si="88"/>
        <v>102</v>
      </c>
      <c r="Z250" s="11">
        <f t="shared" si="89"/>
        <v>585</v>
      </c>
      <c r="AA250" s="112">
        <f t="shared" si="90"/>
        <v>123</v>
      </c>
      <c r="AB250" s="11">
        <f t="shared" si="91"/>
        <v>5697</v>
      </c>
      <c r="AC250" s="11">
        <f t="shared" si="92"/>
        <v>0</v>
      </c>
      <c r="AD250" s="11">
        <f t="shared" si="71"/>
        <v>0</v>
      </c>
      <c r="AF250">
        <f t="shared" si="72"/>
        <v>0</v>
      </c>
      <c r="AH250">
        <f t="shared" si="93"/>
        <v>0</v>
      </c>
      <c r="AK250">
        <f t="shared" si="73"/>
        <v>5643</v>
      </c>
      <c r="AP250">
        <v>5643</v>
      </c>
      <c r="AQ250" t="s">
        <v>221</v>
      </c>
      <c r="AR250">
        <v>5643</v>
      </c>
      <c r="AS250" s="73">
        <v>7988</v>
      </c>
      <c r="AT250" s="110">
        <v>1001.9</v>
      </c>
      <c r="AU250" s="73">
        <v>7988</v>
      </c>
      <c r="AV250">
        <v>117</v>
      </c>
      <c r="AW250" s="73">
        <v>43962</v>
      </c>
      <c r="AX250" s="73">
        <v>66682</v>
      </c>
      <c r="AY250" s="73">
        <v>8003177</v>
      </c>
      <c r="BA250">
        <v>5724</v>
      </c>
      <c r="BB250">
        <v>34.14</v>
      </c>
      <c r="BC250">
        <v>34.633000000000003</v>
      </c>
      <c r="BD250">
        <v>253.773</v>
      </c>
      <c r="BE250">
        <v>7</v>
      </c>
      <c r="BF250">
        <v>5724</v>
      </c>
      <c r="BG250" s="73">
        <v>1477780</v>
      </c>
      <c r="BH250">
        <v>5724</v>
      </c>
      <c r="BI250" s="73">
        <v>1507380</v>
      </c>
      <c r="BJ250">
        <v>7</v>
      </c>
      <c r="BK250">
        <v>5643</v>
      </c>
      <c r="BL250" t="s">
        <v>221</v>
      </c>
      <c r="BM250">
        <v>5643</v>
      </c>
      <c r="BN250" s="110">
        <v>1001.9</v>
      </c>
      <c r="BO250">
        <v>116.93</v>
      </c>
      <c r="BP250">
        <v>20.329000000000001</v>
      </c>
      <c r="BQ250" s="110">
        <v>1139.1590000000001</v>
      </c>
      <c r="BR250">
        <v>24.5</v>
      </c>
      <c r="BT250">
        <v>5643</v>
      </c>
      <c r="BU250" t="s">
        <v>221</v>
      </c>
      <c r="BV250">
        <v>5643</v>
      </c>
      <c r="BW250" s="73">
        <v>7988</v>
      </c>
      <c r="BX250" s="73">
        <v>8048709</v>
      </c>
      <c r="BZ250" t="s">
        <v>222</v>
      </c>
    </row>
    <row r="251" spans="1:78" x14ac:dyDescent="0.2">
      <c r="A251" s="29">
        <v>244</v>
      </c>
      <c r="B251">
        <v>5697</v>
      </c>
      <c r="C251" t="s">
        <v>347</v>
      </c>
      <c r="D251">
        <v>5697</v>
      </c>
      <c r="E251" s="73">
        <v>7988</v>
      </c>
      <c r="F251">
        <f t="shared" si="74"/>
        <v>385</v>
      </c>
      <c r="G251" s="73">
        <f t="shared" si="75"/>
        <v>7988</v>
      </c>
      <c r="H251">
        <f t="shared" si="94"/>
        <v>57.93</v>
      </c>
      <c r="I251">
        <f t="shared" si="94"/>
        <v>32.093000000000004</v>
      </c>
      <c r="J251">
        <f t="shared" si="94"/>
        <v>475.02300000000002</v>
      </c>
      <c r="K251" s="73">
        <f t="shared" si="77"/>
        <v>3219164</v>
      </c>
      <c r="L251">
        <f t="shared" si="78"/>
        <v>9.5</v>
      </c>
      <c r="M251" s="13">
        <f t="shared" si="79"/>
        <v>8128</v>
      </c>
      <c r="N251" s="13">
        <f t="shared" si="80"/>
        <v>5</v>
      </c>
      <c r="O251" s="16">
        <f t="shared" si="81"/>
        <v>8133</v>
      </c>
      <c r="P251" s="13"/>
      <c r="Q251" s="13">
        <f t="shared" si="82"/>
        <v>3129280</v>
      </c>
      <c r="R251" s="13">
        <f t="shared" si="83"/>
        <v>3251356</v>
      </c>
      <c r="S251" s="13">
        <f t="shared" si="84"/>
        <v>122076</v>
      </c>
      <c r="T251" s="13">
        <f t="shared" si="85"/>
        <v>3131205</v>
      </c>
      <c r="U251" s="13">
        <f t="shared" si="86"/>
        <v>120151</v>
      </c>
      <c r="V251" s="11"/>
      <c r="W251" s="11"/>
      <c r="X251" s="11">
        <f t="shared" si="87"/>
        <v>1925</v>
      </c>
      <c r="Y251" s="11">
        <f t="shared" si="88"/>
        <v>160</v>
      </c>
      <c r="Z251" s="11">
        <f t="shared" si="89"/>
        <v>290</v>
      </c>
      <c r="AA251" s="112">
        <f t="shared" si="90"/>
        <v>48</v>
      </c>
      <c r="AB251" s="11">
        <f t="shared" si="91"/>
        <v>2375</v>
      </c>
      <c r="AC251" s="11">
        <f t="shared" si="92"/>
        <v>0</v>
      </c>
      <c r="AD251" s="11">
        <f t="shared" si="71"/>
        <v>120151</v>
      </c>
      <c r="AF251">
        <f t="shared" si="72"/>
        <v>122076</v>
      </c>
      <c r="AH251">
        <f t="shared" si="93"/>
        <v>1925</v>
      </c>
      <c r="AK251">
        <f t="shared" si="73"/>
        <v>5697</v>
      </c>
      <c r="AP251">
        <v>5697</v>
      </c>
      <c r="AQ251" t="s">
        <v>347</v>
      </c>
      <c r="AR251">
        <v>5697</v>
      </c>
      <c r="AS251" s="73">
        <v>7988</v>
      </c>
      <c r="AT251">
        <v>385</v>
      </c>
      <c r="AU251" s="73">
        <v>7988</v>
      </c>
      <c r="AV251">
        <v>58</v>
      </c>
      <c r="AW251" s="73">
        <v>13330</v>
      </c>
      <c r="AX251" s="73">
        <v>18853</v>
      </c>
      <c r="AY251" s="73">
        <v>3075380</v>
      </c>
      <c r="BA251">
        <v>5751</v>
      </c>
      <c r="BB251">
        <v>56.55</v>
      </c>
      <c r="BC251">
        <v>32.68</v>
      </c>
      <c r="BD251">
        <v>704.93</v>
      </c>
      <c r="BE251">
        <v>15.5</v>
      </c>
      <c r="BF251">
        <v>5751</v>
      </c>
      <c r="BG251" s="73">
        <v>4891052</v>
      </c>
      <c r="BH251">
        <v>5751</v>
      </c>
      <c r="BI251" s="73">
        <v>5016724</v>
      </c>
      <c r="BJ251">
        <v>15.5</v>
      </c>
      <c r="BK251">
        <v>5697</v>
      </c>
      <c r="BL251" t="s">
        <v>347</v>
      </c>
      <c r="BM251">
        <v>5697</v>
      </c>
      <c r="BN251">
        <v>385</v>
      </c>
      <c r="BO251">
        <v>57.93</v>
      </c>
      <c r="BP251">
        <v>32.093000000000004</v>
      </c>
      <c r="BQ251">
        <v>475.02300000000002</v>
      </c>
      <c r="BR251">
        <v>9.5</v>
      </c>
      <c r="BT251">
        <v>5697</v>
      </c>
      <c r="BU251" t="s">
        <v>347</v>
      </c>
      <c r="BV251">
        <v>5697</v>
      </c>
      <c r="BW251" s="73">
        <v>7988</v>
      </c>
      <c r="BX251" s="73">
        <v>3219164</v>
      </c>
      <c r="BZ251" t="s">
        <v>223</v>
      </c>
    </row>
    <row r="252" spans="1:78" x14ac:dyDescent="0.2">
      <c r="A252" s="29">
        <v>245</v>
      </c>
      <c r="B252">
        <v>5724</v>
      </c>
      <c r="C252" t="s">
        <v>222</v>
      </c>
      <c r="D252">
        <v>5724</v>
      </c>
      <c r="E252" s="73">
        <v>7988</v>
      </c>
      <c r="F252">
        <f t="shared" si="74"/>
        <v>185</v>
      </c>
      <c r="G252" s="73">
        <f t="shared" si="75"/>
        <v>7988</v>
      </c>
      <c r="H252">
        <f t="shared" si="94"/>
        <v>34.14</v>
      </c>
      <c r="I252">
        <f t="shared" si="94"/>
        <v>34.633000000000003</v>
      </c>
      <c r="J252">
        <f t="shared" si="94"/>
        <v>253.773</v>
      </c>
      <c r="K252" s="73">
        <f t="shared" si="77"/>
        <v>1477780</v>
      </c>
      <c r="L252">
        <f t="shared" si="78"/>
        <v>7</v>
      </c>
      <c r="M252" s="13">
        <f t="shared" si="79"/>
        <v>8128</v>
      </c>
      <c r="N252" s="13">
        <f t="shared" si="80"/>
        <v>5</v>
      </c>
      <c r="O252" s="16">
        <f t="shared" si="81"/>
        <v>8133</v>
      </c>
      <c r="P252" s="13"/>
      <c r="Q252" s="13">
        <f t="shared" si="82"/>
        <v>1503680</v>
      </c>
      <c r="R252" s="13">
        <f t="shared" si="83"/>
        <v>1492558</v>
      </c>
      <c r="S252" s="13">
        <f t="shared" si="84"/>
        <v>0</v>
      </c>
      <c r="T252" s="13">
        <f t="shared" si="85"/>
        <v>1504605</v>
      </c>
      <c r="U252" s="13">
        <f t="shared" si="86"/>
        <v>0</v>
      </c>
      <c r="V252" s="11"/>
      <c r="W252" s="11"/>
      <c r="X252" s="11">
        <f t="shared" si="87"/>
        <v>925</v>
      </c>
      <c r="Y252" s="11">
        <f t="shared" si="88"/>
        <v>173</v>
      </c>
      <c r="Z252" s="11">
        <f t="shared" si="89"/>
        <v>171</v>
      </c>
      <c r="AA252" s="112">
        <f t="shared" si="90"/>
        <v>35</v>
      </c>
      <c r="AB252" s="11">
        <f t="shared" si="91"/>
        <v>1269</v>
      </c>
      <c r="AC252" s="11">
        <f t="shared" si="92"/>
        <v>0</v>
      </c>
      <c r="AD252" s="11">
        <f t="shared" si="71"/>
        <v>0</v>
      </c>
      <c r="AF252">
        <f t="shared" si="72"/>
        <v>0</v>
      </c>
      <c r="AH252">
        <f t="shared" si="93"/>
        <v>0</v>
      </c>
      <c r="AK252">
        <f t="shared" si="73"/>
        <v>5724</v>
      </c>
      <c r="AP252">
        <v>5724</v>
      </c>
      <c r="AQ252" t="s">
        <v>222</v>
      </c>
      <c r="AR252">
        <v>5724</v>
      </c>
      <c r="AS252" s="73">
        <v>7988</v>
      </c>
      <c r="AT252">
        <v>185</v>
      </c>
      <c r="AU252" s="73">
        <v>7988</v>
      </c>
      <c r="AV252">
        <v>34</v>
      </c>
      <c r="AW252" s="73">
        <v>12267</v>
      </c>
      <c r="AX252" s="73">
        <v>16704</v>
      </c>
      <c r="AY252" s="73">
        <v>1477780</v>
      </c>
      <c r="BA252">
        <v>5805</v>
      </c>
      <c r="BB252">
        <v>146.83000000000001</v>
      </c>
      <c r="BC252">
        <v>22.411000000000001</v>
      </c>
      <c r="BD252" s="110">
        <v>1168.1410000000001</v>
      </c>
      <c r="BE252">
        <v>29.5</v>
      </c>
      <c r="BF252">
        <v>5805</v>
      </c>
      <c r="BG252" s="73">
        <v>8147462</v>
      </c>
      <c r="BH252">
        <v>5805</v>
      </c>
      <c r="BI252" s="73">
        <v>8167006</v>
      </c>
      <c r="BJ252">
        <v>29.5</v>
      </c>
      <c r="BK252">
        <v>5724</v>
      </c>
      <c r="BL252" t="s">
        <v>222</v>
      </c>
      <c r="BM252">
        <v>5724</v>
      </c>
      <c r="BN252">
        <v>185</v>
      </c>
      <c r="BO252">
        <v>34.14</v>
      </c>
      <c r="BP252">
        <v>34.633000000000003</v>
      </c>
      <c r="BQ252">
        <v>253.773</v>
      </c>
      <c r="BR252">
        <v>7</v>
      </c>
      <c r="BT252">
        <v>5724</v>
      </c>
      <c r="BU252" t="s">
        <v>222</v>
      </c>
      <c r="BV252">
        <v>5724</v>
      </c>
      <c r="BW252" s="73">
        <v>7988</v>
      </c>
      <c r="BX252" s="73">
        <v>1477780</v>
      </c>
      <c r="BZ252" t="s">
        <v>224</v>
      </c>
    </row>
    <row r="253" spans="1:78" x14ac:dyDescent="0.2">
      <c r="A253" s="29">
        <v>246</v>
      </c>
      <c r="B253">
        <v>5751</v>
      </c>
      <c r="C253" t="s">
        <v>247</v>
      </c>
      <c r="D253">
        <v>5751</v>
      </c>
      <c r="E253" s="73">
        <v>7988</v>
      </c>
      <c r="F253">
        <f t="shared" si="74"/>
        <v>615.70000000000005</v>
      </c>
      <c r="G253" s="73">
        <f t="shared" si="75"/>
        <v>7988</v>
      </c>
      <c r="H253">
        <f t="shared" si="94"/>
        <v>56.55</v>
      </c>
      <c r="I253">
        <f t="shared" si="94"/>
        <v>32.68</v>
      </c>
      <c r="J253">
        <f t="shared" si="94"/>
        <v>704.93</v>
      </c>
      <c r="K253" s="73">
        <f t="shared" si="77"/>
        <v>4891052</v>
      </c>
      <c r="L253">
        <f t="shared" si="78"/>
        <v>15.5</v>
      </c>
      <c r="M253" s="13">
        <f t="shared" si="79"/>
        <v>8128</v>
      </c>
      <c r="N253" s="13">
        <f t="shared" si="80"/>
        <v>5</v>
      </c>
      <c r="O253" s="16">
        <f t="shared" si="81"/>
        <v>8133</v>
      </c>
      <c r="P253" s="13"/>
      <c r="Q253" s="13">
        <f t="shared" si="82"/>
        <v>5004410</v>
      </c>
      <c r="R253" s="13">
        <f t="shared" si="83"/>
        <v>4939963</v>
      </c>
      <c r="S253" s="13">
        <f t="shared" si="84"/>
        <v>0</v>
      </c>
      <c r="T253" s="13">
        <f t="shared" si="85"/>
        <v>5007488</v>
      </c>
      <c r="U253" s="13">
        <f t="shared" si="86"/>
        <v>0</v>
      </c>
      <c r="V253" s="11"/>
      <c r="W253" s="11"/>
      <c r="X253" s="11">
        <f t="shared" si="87"/>
        <v>3079</v>
      </c>
      <c r="Y253" s="11">
        <f t="shared" si="88"/>
        <v>163</v>
      </c>
      <c r="Z253" s="11">
        <f t="shared" si="89"/>
        <v>283</v>
      </c>
      <c r="AA253" s="112">
        <f t="shared" si="90"/>
        <v>78</v>
      </c>
      <c r="AB253" s="11">
        <f t="shared" si="91"/>
        <v>3525</v>
      </c>
      <c r="AC253" s="11">
        <f t="shared" si="92"/>
        <v>0</v>
      </c>
      <c r="AD253" s="11">
        <f t="shared" si="71"/>
        <v>0</v>
      </c>
      <c r="AF253">
        <f t="shared" si="72"/>
        <v>0</v>
      </c>
      <c r="AH253">
        <f t="shared" si="93"/>
        <v>0</v>
      </c>
      <c r="AK253">
        <f t="shared" si="73"/>
        <v>5751</v>
      </c>
      <c r="AP253">
        <v>5751</v>
      </c>
      <c r="AQ253" t="s">
        <v>247</v>
      </c>
      <c r="AR253">
        <v>5751</v>
      </c>
      <c r="AS253" s="73">
        <v>7988</v>
      </c>
      <c r="AT253">
        <v>615.70000000000005</v>
      </c>
      <c r="AU253" s="73">
        <v>7988</v>
      </c>
      <c r="AV253">
        <v>57</v>
      </c>
      <c r="AW253" s="73">
        <v>49007</v>
      </c>
      <c r="AX253" s="73">
        <v>65275</v>
      </c>
      <c r="AY253" s="73">
        <v>4918212</v>
      </c>
      <c r="BA253">
        <v>5823</v>
      </c>
      <c r="BB253">
        <v>55.08</v>
      </c>
      <c r="BC253">
        <v>39.168999999999997</v>
      </c>
      <c r="BD253">
        <v>457.34899999999999</v>
      </c>
      <c r="BE253">
        <v>7.5</v>
      </c>
      <c r="BF253">
        <v>5823</v>
      </c>
      <c r="BG253" s="73">
        <v>2813265</v>
      </c>
      <c r="BH253">
        <v>5823</v>
      </c>
      <c r="BI253" s="73">
        <v>2968343</v>
      </c>
      <c r="BJ253">
        <v>7.5</v>
      </c>
      <c r="BK253">
        <v>5751</v>
      </c>
      <c r="BL253" t="s">
        <v>247</v>
      </c>
      <c r="BM253">
        <v>5751</v>
      </c>
      <c r="BN253">
        <v>615.70000000000005</v>
      </c>
      <c r="BO253">
        <v>56.55</v>
      </c>
      <c r="BP253">
        <v>32.68</v>
      </c>
      <c r="BQ253">
        <v>704.93</v>
      </c>
      <c r="BR253">
        <v>15.5</v>
      </c>
      <c r="BT253">
        <v>5751</v>
      </c>
      <c r="BU253" t="s">
        <v>247</v>
      </c>
      <c r="BV253">
        <v>5751</v>
      </c>
      <c r="BW253" s="73">
        <v>7988</v>
      </c>
      <c r="BX253" s="73">
        <v>4891052</v>
      </c>
      <c r="BZ253" t="s">
        <v>225</v>
      </c>
    </row>
    <row r="254" spans="1:78" x14ac:dyDescent="0.2">
      <c r="A254" s="29">
        <v>247</v>
      </c>
      <c r="B254">
        <v>5805</v>
      </c>
      <c r="C254" t="s">
        <v>223</v>
      </c>
      <c r="D254">
        <v>5805</v>
      </c>
      <c r="E254" s="73">
        <v>7988</v>
      </c>
      <c r="F254">
        <f t="shared" si="74"/>
        <v>998.9</v>
      </c>
      <c r="G254" s="73">
        <f t="shared" si="75"/>
        <v>8016</v>
      </c>
      <c r="H254">
        <f t="shared" si="94"/>
        <v>146.83000000000001</v>
      </c>
      <c r="I254">
        <f t="shared" si="94"/>
        <v>22.411000000000001</v>
      </c>
      <c r="J254">
        <f t="shared" si="94"/>
        <v>1168.1410000000001</v>
      </c>
      <c r="K254" s="73">
        <f t="shared" si="77"/>
        <v>8147462</v>
      </c>
      <c r="L254">
        <f t="shared" si="78"/>
        <v>29.5</v>
      </c>
      <c r="M254" s="13">
        <f t="shared" si="79"/>
        <v>8156</v>
      </c>
      <c r="N254" s="13">
        <f t="shared" si="80"/>
        <v>0</v>
      </c>
      <c r="O254" s="16">
        <f t="shared" si="81"/>
        <v>8156</v>
      </c>
      <c r="P254" s="13"/>
      <c r="Q254" s="13">
        <f t="shared" si="82"/>
        <v>8147028</v>
      </c>
      <c r="R254" s="13">
        <f t="shared" si="83"/>
        <v>8228937</v>
      </c>
      <c r="S254" s="13">
        <f t="shared" si="84"/>
        <v>81909</v>
      </c>
      <c r="T254" s="13">
        <f t="shared" si="85"/>
        <v>8147028</v>
      </c>
      <c r="U254" s="13">
        <f t="shared" si="86"/>
        <v>81909</v>
      </c>
      <c r="V254" s="11"/>
      <c r="W254" s="11"/>
      <c r="X254" s="11">
        <f t="shared" si="87"/>
        <v>0</v>
      </c>
      <c r="Y254" s="11">
        <f t="shared" si="88"/>
        <v>0</v>
      </c>
      <c r="Z254" s="11">
        <f t="shared" si="89"/>
        <v>0</v>
      </c>
      <c r="AA254" s="112">
        <f t="shared" si="90"/>
        <v>148</v>
      </c>
      <c r="AB254" s="11">
        <f t="shared" si="91"/>
        <v>0</v>
      </c>
      <c r="AC254" s="11">
        <f t="shared" si="92"/>
        <v>5841</v>
      </c>
      <c r="AD254" s="11">
        <f t="shared" si="71"/>
        <v>81909</v>
      </c>
      <c r="AF254">
        <f t="shared" si="72"/>
        <v>81909</v>
      </c>
      <c r="AH254">
        <f t="shared" si="93"/>
        <v>0</v>
      </c>
      <c r="AK254">
        <f t="shared" si="73"/>
        <v>5805</v>
      </c>
      <c r="AP254">
        <v>5805</v>
      </c>
      <c r="AQ254" t="s">
        <v>223</v>
      </c>
      <c r="AR254">
        <v>5805</v>
      </c>
      <c r="AS254" s="73">
        <v>7988</v>
      </c>
      <c r="AT254">
        <v>998.9</v>
      </c>
      <c r="AU254" s="73">
        <v>8016</v>
      </c>
      <c r="AV254">
        <v>147</v>
      </c>
      <c r="AW254" s="73">
        <v>156859</v>
      </c>
      <c r="AX254" s="73">
        <v>182426</v>
      </c>
      <c r="AY254" s="73">
        <v>8007182</v>
      </c>
      <c r="BA254">
        <v>5832</v>
      </c>
      <c r="BB254">
        <v>36.909999999999997</v>
      </c>
      <c r="BC254">
        <v>31.277000000000001</v>
      </c>
      <c r="BD254">
        <v>298.28699999999998</v>
      </c>
      <c r="BE254">
        <v>5.5</v>
      </c>
      <c r="BF254">
        <v>5832</v>
      </c>
      <c r="BG254" s="73">
        <v>1846027</v>
      </c>
      <c r="BH254">
        <v>5832</v>
      </c>
      <c r="BI254" s="73">
        <v>1874855</v>
      </c>
      <c r="BJ254">
        <v>5.5</v>
      </c>
      <c r="BK254">
        <v>5805</v>
      </c>
      <c r="BL254" t="s">
        <v>223</v>
      </c>
      <c r="BM254">
        <v>5805</v>
      </c>
      <c r="BN254">
        <v>998.9</v>
      </c>
      <c r="BO254">
        <v>146.83000000000001</v>
      </c>
      <c r="BP254">
        <v>22.411000000000001</v>
      </c>
      <c r="BQ254" s="110">
        <v>1168.1410000000001</v>
      </c>
      <c r="BR254">
        <v>29.5</v>
      </c>
      <c r="BT254">
        <v>5805</v>
      </c>
      <c r="BU254" t="s">
        <v>223</v>
      </c>
      <c r="BV254">
        <v>5805</v>
      </c>
      <c r="BW254" s="73">
        <v>8016</v>
      </c>
      <c r="BX254" s="73">
        <v>8147462</v>
      </c>
      <c r="BZ254" t="s">
        <v>226</v>
      </c>
    </row>
    <row r="255" spans="1:78" x14ac:dyDescent="0.2">
      <c r="A255" s="29">
        <v>248</v>
      </c>
      <c r="B255">
        <v>5823</v>
      </c>
      <c r="C255" t="s">
        <v>224</v>
      </c>
      <c r="D255">
        <v>5823</v>
      </c>
      <c r="E255" s="73">
        <v>7988</v>
      </c>
      <c r="F255">
        <f t="shared" si="74"/>
        <v>363.1</v>
      </c>
      <c r="G255" s="73">
        <f t="shared" si="75"/>
        <v>8015</v>
      </c>
      <c r="H255">
        <f t="shared" si="94"/>
        <v>55.08</v>
      </c>
      <c r="I255">
        <f t="shared" si="94"/>
        <v>39.168999999999997</v>
      </c>
      <c r="J255">
        <f t="shared" si="94"/>
        <v>457.34899999999999</v>
      </c>
      <c r="K255" s="73">
        <f t="shared" si="77"/>
        <v>2813265</v>
      </c>
      <c r="L255">
        <f t="shared" si="78"/>
        <v>7.5</v>
      </c>
      <c r="M255" s="13">
        <f t="shared" si="79"/>
        <v>8155</v>
      </c>
      <c r="N255" s="13">
        <f t="shared" si="80"/>
        <v>0</v>
      </c>
      <c r="O255" s="16">
        <f t="shared" si="81"/>
        <v>8155</v>
      </c>
      <c r="P255" s="13"/>
      <c r="Q255" s="13">
        <f t="shared" si="82"/>
        <v>2961081</v>
      </c>
      <c r="R255" s="13">
        <f t="shared" si="83"/>
        <v>2841398</v>
      </c>
      <c r="S255" s="13">
        <f t="shared" si="84"/>
        <v>0</v>
      </c>
      <c r="T255" s="13">
        <f t="shared" si="85"/>
        <v>2961081</v>
      </c>
      <c r="U255" s="13">
        <f t="shared" si="86"/>
        <v>0</v>
      </c>
      <c r="V255" s="11"/>
      <c r="W255" s="11"/>
      <c r="X255" s="11">
        <f t="shared" si="87"/>
        <v>0</v>
      </c>
      <c r="Y255" s="11">
        <f t="shared" si="88"/>
        <v>0</v>
      </c>
      <c r="Z255" s="11">
        <f t="shared" si="89"/>
        <v>0</v>
      </c>
      <c r="AA255" s="112">
        <f t="shared" si="90"/>
        <v>38</v>
      </c>
      <c r="AB255" s="11">
        <f t="shared" si="91"/>
        <v>0</v>
      </c>
      <c r="AC255" s="11">
        <f t="shared" si="92"/>
        <v>2287</v>
      </c>
      <c r="AD255" s="11">
        <f t="shared" si="71"/>
        <v>0</v>
      </c>
      <c r="AF255">
        <f t="shared" si="72"/>
        <v>0</v>
      </c>
      <c r="AH255">
        <f t="shared" si="93"/>
        <v>0</v>
      </c>
      <c r="AK255">
        <f t="shared" si="73"/>
        <v>5823</v>
      </c>
      <c r="AP255">
        <v>5823</v>
      </c>
      <c r="AQ255" t="s">
        <v>224</v>
      </c>
      <c r="AR255">
        <v>5823</v>
      </c>
      <c r="AS255" s="73">
        <v>7988</v>
      </c>
      <c r="AT255">
        <v>363.1</v>
      </c>
      <c r="AU255" s="73">
        <v>8015</v>
      </c>
      <c r="AV255">
        <v>55</v>
      </c>
      <c r="AW255" s="73">
        <v>30105</v>
      </c>
      <c r="AX255" s="73">
        <v>41466</v>
      </c>
      <c r="AY255" s="73">
        <v>2910247</v>
      </c>
      <c r="BA255">
        <v>5877</v>
      </c>
      <c r="BB255">
        <v>184.89</v>
      </c>
      <c r="BC255">
        <v>64.319999999999993</v>
      </c>
      <c r="BD255" s="110">
        <v>1620.91</v>
      </c>
      <c r="BE255">
        <v>37</v>
      </c>
      <c r="BF255">
        <v>5877</v>
      </c>
      <c r="BG255" s="73">
        <v>11343759</v>
      </c>
      <c r="BH255">
        <v>5877</v>
      </c>
      <c r="BI255" s="73">
        <v>11176612</v>
      </c>
      <c r="BJ255">
        <v>37</v>
      </c>
      <c r="BK255">
        <v>5823</v>
      </c>
      <c r="BL255" t="s">
        <v>224</v>
      </c>
      <c r="BM255">
        <v>5823</v>
      </c>
      <c r="BN255">
        <v>363.1</v>
      </c>
      <c r="BO255">
        <v>55.08</v>
      </c>
      <c r="BP255">
        <v>39.168999999999997</v>
      </c>
      <c r="BQ255">
        <v>457.34899999999999</v>
      </c>
      <c r="BR255">
        <v>7.5</v>
      </c>
      <c r="BT255">
        <v>5823</v>
      </c>
      <c r="BU255" t="s">
        <v>224</v>
      </c>
      <c r="BV255">
        <v>5823</v>
      </c>
      <c r="BW255" s="73">
        <v>8015</v>
      </c>
      <c r="BX255" s="73">
        <v>2813265</v>
      </c>
      <c r="BZ255" t="s">
        <v>227</v>
      </c>
    </row>
    <row r="256" spans="1:78" x14ac:dyDescent="0.2">
      <c r="A256" s="29">
        <v>249</v>
      </c>
      <c r="B256">
        <v>5832</v>
      </c>
      <c r="C256" t="s">
        <v>225</v>
      </c>
      <c r="D256">
        <v>5832</v>
      </c>
      <c r="E256" s="73">
        <v>7988</v>
      </c>
      <c r="F256">
        <f t="shared" si="74"/>
        <v>230.1</v>
      </c>
      <c r="G256" s="73">
        <f t="shared" si="75"/>
        <v>7988</v>
      </c>
      <c r="H256">
        <f t="shared" si="94"/>
        <v>36.909999999999997</v>
      </c>
      <c r="I256">
        <f t="shared" si="94"/>
        <v>31.277000000000001</v>
      </c>
      <c r="J256">
        <f t="shared" si="94"/>
        <v>298.28699999999998</v>
      </c>
      <c r="K256" s="73">
        <f t="shared" si="77"/>
        <v>1846027</v>
      </c>
      <c r="L256">
        <f t="shared" si="78"/>
        <v>5.5</v>
      </c>
      <c r="M256" s="13">
        <f t="shared" si="79"/>
        <v>8128</v>
      </c>
      <c r="N256" s="13">
        <f t="shared" si="80"/>
        <v>5</v>
      </c>
      <c r="O256" s="16">
        <f t="shared" si="81"/>
        <v>8133</v>
      </c>
      <c r="P256" s="13"/>
      <c r="Q256" s="13">
        <f t="shared" si="82"/>
        <v>1870253</v>
      </c>
      <c r="R256" s="13">
        <f t="shared" si="83"/>
        <v>1864487</v>
      </c>
      <c r="S256" s="13">
        <f t="shared" si="84"/>
        <v>0</v>
      </c>
      <c r="T256" s="13">
        <f t="shared" si="85"/>
        <v>1871403</v>
      </c>
      <c r="U256" s="13">
        <f t="shared" si="86"/>
        <v>0</v>
      </c>
      <c r="V256" s="11"/>
      <c r="W256" s="11"/>
      <c r="X256" s="11">
        <f t="shared" si="87"/>
        <v>1151</v>
      </c>
      <c r="Y256" s="11">
        <f t="shared" si="88"/>
        <v>156</v>
      </c>
      <c r="Z256" s="11">
        <f t="shared" si="89"/>
        <v>185</v>
      </c>
      <c r="AA256" s="112">
        <f t="shared" si="90"/>
        <v>28</v>
      </c>
      <c r="AB256" s="11">
        <f t="shared" si="91"/>
        <v>1492</v>
      </c>
      <c r="AC256" s="11">
        <f t="shared" si="92"/>
        <v>0</v>
      </c>
      <c r="AD256" s="11">
        <f t="shared" si="71"/>
        <v>0</v>
      </c>
      <c r="AF256">
        <f t="shared" si="72"/>
        <v>0</v>
      </c>
      <c r="AH256">
        <f t="shared" si="93"/>
        <v>0</v>
      </c>
      <c r="AK256">
        <f t="shared" si="73"/>
        <v>5832</v>
      </c>
      <c r="AP256">
        <v>5832</v>
      </c>
      <c r="AQ256" t="s">
        <v>225</v>
      </c>
      <c r="AR256">
        <v>5832</v>
      </c>
      <c r="AS256" s="73">
        <v>7988</v>
      </c>
      <c r="AT256">
        <v>230.1</v>
      </c>
      <c r="AU256" s="73">
        <v>7988</v>
      </c>
      <c r="AV256">
        <v>37</v>
      </c>
      <c r="AW256" s="73">
        <v>17513</v>
      </c>
      <c r="AX256" s="73">
        <v>22222</v>
      </c>
      <c r="AY256" s="73">
        <v>1838039</v>
      </c>
      <c r="BA256">
        <v>5895</v>
      </c>
      <c r="BB256">
        <v>22.15</v>
      </c>
      <c r="BC256">
        <v>30.364999999999998</v>
      </c>
      <c r="BD256">
        <v>271.815</v>
      </c>
      <c r="BE256">
        <v>7</v>
      </c>
      <c r="BF256">
        <v>5895</v>
      </c>
      <c r="BG256" s="73">
        <v>1773336</v>
      </c>
      <c r="BH256">
        <v>5895</v>
      </c>
      <c r="BI256" s="73">
        <v>1786856</v>
      </c>
      <c r="BJ256">
        <v>7</v>
      </c>
      <c r="BK256">
        <v>5832</v>
      </c>
      <c r="BL256" t="s">
        <v>225</v>
      </c>
      <c r="BM256">
        <v>5832</v>
      </c>
      <c r="BN256">
        <v>230.1</v>
      </c>
      <c r="BO256">
        <v>36.909999999999997</v>
      </c>
      <c r="BP256">
        <v>31.277000000000001</v>
      </c>
      <c r="BQ256">
        <v>298.28699999999998</v>
      </c>
      <c r="BR256">
        <v>5.5</v>
      </c>
      <c r="BT256">
        <v>5832</v>
      </c>
      <c r="BU256" t="s">
        <v>225</v>
      </c>
      <c r="BV256">
        <v>5832</v>
      </c>
      <c r="BW256" s="73">
        <v>7988</v>
      </c>
      <c r="BX256" s="73">
        <v>1846027</v>
      </c>
      <c r="BZ256" t="s">
        <v>228</v>
      </c>
    </row>
    <row r="257" spans="1:78" x14ac:dyDescent="0.2">
      <c r="A257" s="29">
        <v>250</v>
      </c>
      <c r="B257">
        <v>5877</v>
      </c>
      <c r="C257" t="s">
        <v>226</v>
      </c>
      <c r="D257">
        <v>5877</v>
      </c>
      <c r="E257" s="73">
        <v>7988</v>
      </c>
      <c r="F257">
        <f t="shared" si="74"/>
        <v>1371.7</v>
      </c>
      <c r="G257" s="73">
        <f t="shared" si="75"/>
        <v>7988</v>
      </c>
      <c r="H257">
        <f t="shared" si="94"/>
        <v>184.89</v>
      </c>
      <c r="I257">
        <f t="shared" si="94"/>
        <v>64.319999999999993</v>
      </c>
      <c r="J257">
        <f t="shared" si="94"/>
        <v>1620.91</v>
      </c>
      <c r="K257" s="73">
        <f t="shared" si="77"/>
        <v>11343759</v>
      </c>
      <c r="L257">
        <f t="shared" si="78"/>
        <v>37</v>
      </c>
      <c r="M257" s="13">
        <f t="shared" si="79"/>
        <v>8128</v>
      </c>
      <c r="N257" s="13">
        <f t="shared" si="80"/>
        <v>5</v>
      </c>
      <c r="O257" s="16">
        <f t="shared" si="81"/>
        <v>8133</v>
      </c>
      <c r="P257" s="13"/>
      <c r="Q257" s="13">
        <f t="shared" si="82"/>
        <v>11149178</v>
      </c>
      <c r="R257" s="13">
        <f t="shared" si="83"/>
        <v>11457197</v>
      </c>
      <c r="S257" s="13">
        <f t="shared" si="84"/>
        <v>308019</v>
      </c>
      <c r="T257" s="13">
        <f t="shared" si="85"/>
        <v>11156036</v>
      </c>
      <c r="U257" s="13">
        <f t="shared" si="86"/>
        <v>301161</v>
      </c>
      <c r="V257" s="11"/>
      <c r="W257" s="11"/>
      <c r="X257" s="11">
        <f t="shared" si="87"/>
        <v>6859</v>
      </c>
      <c r="Y257" s="11">
        <f t="shared" si="88"/>
        <v>322</v>
      </c>
      <c r="Z257" s="11">
        <f t="shared" si="89"/>
        <v>924</v>
      </c>
      <c r="AA257" s="112">
        <f t="shared" si="90"/>
        <v>185</v>
      </c>
      <c r="AB257" s="11">
        <f t="shared" si="91"/>
        <v>8105</v>
      </c>
      <c r="AC257" s="11">
        <f t="shared" si="92"/>
        <v>0</v>
      </c>
      <c r="AD257" s="11">
        <f t="shared" si="71"/>
        <v>301161</v>
      </c>
      <c r="AF257">
        <f t="shared" si="72"/>
        <v>308019</v>
      </c>
      <c r="AH257">
        <f t="shared" si="93"/>
        <v>6858</v>
      </c>
      <c r="AK257">
        <f t="shared" si="73"/>
        <v>5877</v>
      </c>
      <c r="AP257">
        <v>5877</v>
      </c>
      <c r="AQ257" t="s">
        <v>226</v>
      </c>
      <c r="AR257">
        <v>5877</v>
      </c>
      <c r="AS257" s="73">
        <v>7988</v>
      </c>
      <c r="AT257" s="110">
        <v>1371.7</v>
      </c>
      <c r="AU257" s="73">
        <v>7988</v>
      </c>
      <c r="AV257">
        <v>185</v>
      </c>
      <c r="AW257" s="73">
        <v>73877</v>
      </c>
      <c r="AX257" s="73">
        <v>98479</v>
      </c>
      <c r="AY257" s="73">
        <v>10957140</v>
      </c>
      <c r="BA257">
        <v>5922</v>
      </c>
      <c r="BB257">
        <v>108.25</v>
      </c>
      <c r="BC257">
        <v>32.061</v>
      </c>
      <c r="BD257">
        <v>877.71100000000001</v>
      </c>
      <c r="BE257">
        <v>23</v>
      </c>
      <c r="BF257">
        <v>5922</v>
      </c>
      <c r="BG257" s="73">
        <v>5991794</v>
      </c>
      <c r="BH257">
        <v>5922</v>
      </c>
      <c r="BI257" s="73">
        <v>6020134</v>
      </c>
      <c r="BJ257">
        <v>23</v>
      </c>
      <c r="BK257">
        <v>5877</v>
      </c>
      <c r="BL257" t="s">
        <v>226</v>
      </c>
      <c r="BM257">
        <v>5877</v>
      </c>
      <c r="BN257" s="110">
        <v>1371.7</v>
      </c>
      <c r="BO257">
        <v>184.89</v>
      </c>
      <c r="BP257">
        <v>64.319999999999993</v>
      </c>
      <c r="BQ257" s="110">
        <v>1620.91</v>
      </c>
      <c r="BR257">
        <v>37</v>
      </c>
      <c r="BT257">
        <v>5877</v>
      </c>
      <c r="BU257" t="s">
        <v>226</v>
      </c>
      <c r="BV257">
        <v>5877</v>
      </c>
      <c r="BW257" s="73">
        <v>7988</v>
      </c>
      <c r="BX257" s="73">
        <v>11343759</v>
      </c>
      <c r="BZ257" t="s">
        <v>229</v>
      </c>
    </row>
    <row r="258" spans="1:78" x14ac:dyDescent="0.2">
      <c r="A258" s="29">
        <v>251</v>
      </c>
      <c r="B258">
        <v>5895</v>
      </c>
      <c r="C258" t="s">
        <v>227</v>
      </c>
      <c r="D258">
        <v>5895</v>
      </c>
      <c r="E258" s="73">
        <v>7988</v>
      </c>
      <c r="F258">
        <f t="shared" si="74"/>
        <v>219.3</v>
      </c>
      <c r="G258" s="73">
        <f t="shared" si="75"/>
        <v>7988</v>
      </c>
      <c r="H258">
        <f t="shared" si="94"/>
        <v>22.15</v>
      </c>
      <c r="I258">
        <f t="shared" si="94"/>
        <v>30.364999999999998</v>
      </c>
      <c r="J258">
        <f t="shared" si="94"/>
        <v>271.815</v>
      </c>
      <c r="K258" s="73">
        <f t="shared" si="77"/>
        <v>1773336</v>
      </c>
      <c r="L258">
        <f t="shared" si="78"/>
        <v>7</v>
      </c>
      <c r="M258" s="13">
        <f t="shared" si="79"/>
        <v>8128</v>
      </c>
      <c r="N258" s="13">
        <f t="shared" si="80"/>
        <v>5</v>
      </c>
      <c r="O258" s="16">
        <f t="shared" si="81"/>
        <v>8133</v>
      </c>
      <c r="P258" s="13"/>
      <c r="Q258" s="13">
        <f t="shared" si="82"/>
        <v>1782470</v>
      </c>
      <c r="R258" s="13">
        <f t="shared" si="83"/>
        <v>1791069</v>
      </c>
      <c r="S258" s="13">
        <f t="shared" si="84"/>
        <v>8599</v>
      </c>
      <c r="T258" s="13">
        <f t="shared" si="85"/>
        <v>1783567</v>
      </c>
      <c r="U258" s="13">
        <f t="shared" si="86"/>
        <v>7502</v>
      </c>
      <c r="V258" s="11"/>
      <c r="W258" s="11"/>
      <c r="X258" s="11">
        <f t="shared" si="87"/>
        <v>1097</v>
      </c>
      <c r="Y258" s="11">
        <f t="shared" si="88"/>
        <v>152</v>
      </c>
      <c r="Z258" s="11">
        <f t="shared" si="89"/>
        <v>111</v>
      </c>
      <c r="AA258" s="112">
        <f t="shared" si="90"/>
        <v>35</v>
      </c>
      <c r="AB258" s="11">
        <f t="shared" si="91"/>
        <v>1360</v>
      </c>
      <c r="AC258" s="11">
        <f t="shared" si="92"/>
        <v>0</v>
      </c>
      <c r="AD258" s="11">
        <f t="shared" si="71"/>
        <v>7502</v>
      </c>
      <c r="AF258">
        <f t="shared" si="72"/>
        <v>8599</v>
      </c>
      <c r="AH258">
        <f t="shared" si="93"/>
        <v>1097</v>
      </c>
      <c r="AK258">
        <f t="shared" si="73"/>
        <v>5895</v>
      </c>
      <c r="AP258">
        <v>5895</v>
      </c>
      <c r="AQ258" t="s">
        <v>227</v>
      </c>
      <c r="AR258">
        <v>5895</v>
      </c>
      <c r="AS258" s="73">
        <v>7988</v>
      </c>
      <c r="AT258">
        <v>219.3</v>
      </c>
      <c r="AU258" s="73">
        <v>7988</v>
      </c>
      <c r="AV258">
        <v>22</v>
      </c>
      <c r="AW258" s="73">
        <v>6673</v>
      </c>
      <c r="AX258" s="73">
        <v>9260</v>
      </c>
      <c r="AY258" s="73">
        <v>1751768</v>
      </c>
      <c r="BA258">
        <v>5949</v>
      </c>
      <c r="BB258">
        <v>160.6</v>
      </c>
      <c r="BC258">
        <v>55.329000000000001</v>
      </c>
      <c r="BD258" s="110">
        <v>1330.1289999999999</v>
      </c>
      <c r="BE258">
        <v>37.5</v>
      </c>
      <c r="BF258">
        <v>5949</v>
      </c>
      <c r="BG258" s="73">
        <v>9116704</v>
      </c>
      <c r="BH258">
        <v>5949</v>
      </c>
      <c r="BI258" s="73">
        <v>9078502</v>
      </c>
      <c r="BJ258">
        <v>37.5</v>
      </c>
      <c r="BK258">
        <v>5895</v>
      </c>
      <c r="BL258" t="s">
        <v>227</v>
      </c>
      <c r="BM258">
        <v>5895</v>
      </c>
      <c r="BN258">
        <v>219.3</v>
      </c>
      <c r="BO258">
        <v>22.15</v>
      </c>
      <c r="BP258">
        <v>30.364999999999998</v>
      </c>
      <c r="BQ258">
        <v>271.815</v>
      </c>
      <c r="BR258">
        <v>7</v>
      </c>
      <c r="BT258">
        <v>5895</v>
      </c>
      <c r="BU258" t="s">
        <v>227</v>
      </c>
      <c r="BV258">
        <v>5895</v>
      </c>
      <c r="BW258" s="73">
        <v>7988</v>
      </c>
      <c r="BX258" s="73">
        <v>1773336</v>
      </c>
      <c r="BZ258" t="s">
        <v>230</v>
      </c>
    </row>
    <row r="259" spans="1:78" x14ac:dyDescent="0.2">
      <c r="A259" s="29">
        <v>252</v>
      </c>
      <c r="B259">
        <v>5922</v>
      </c>
      <c r="C259" t="s">
        <v>351</v>
      </c>
      <c r="D259">
        <v>5922</v>
      </c>
      <c r="E259" s="73">
        <v>7988</v>
      </c>
      <c r="F259">
        <f t="shared" si="74"/>
        <v>737.4</v>
      </c>
      <c r="G259" s="73">
        <f t="shared" si="75"/>
        <v>8004</v>
      </c>
      <c r="H259">
        <f t="shared" si="94"/>
        <v>108.25</v>
      </c>
      <c r="I259">
        <f t="shared" si="94"/>
        <v>32.061</v>
      </c>
      <c r="J259">
        <f t="shared" si="94"/>
        <v>877.71100000000001</v>
      </c>
      <c r="K259" s="73">
        <f t="shared" si="77"/>
        <v>5991794</v>
      </c>
      <c r="L259">
        <f t="shared" si="78"/>
        <v>23</v>
      </c>
      <c r="M259" s="13">
        <f t="shared" si="79"/>
        <v>8144</v>
      </c>
      <c r="N259" s="13">
        <f t="shared" si="80"/>
        <v>0</v>
      </c>
      <c r="O259" s="16">
        <f t="shared" si="81"/>
        <v>8144</v>
      </c>
      <c r="P259" s="13"/>
      <c r="Q259" s="13">
        <f t="shared" si="82"/>
        <v>6005386</v>
      </c>
      <c r="R259" s="13">
        <f t="shared" si="83"/>
        <v>6051712</v>
      </c>
      <c r="S259" s="13">
        <f t="shared" si="84"/>
        <v>46326</v>
      </c>
      <c r="T259" s="13">
        <f t="shared" si="85"/>
        <v>6005386</v>
      </c>
      <c r="U259" s="13">
        <f t="shared" si="86"/>
        <v>46326</v>
      </c>
      <c r="V259" s="11"/>
      <c r="W259" s="11"/>
      <c r="X259" s="11">
        <f t="shared" si="87"/>
        <v>0</v>
      </c>
      <c r="Y259" s="11">
        <f t="shared" si="88"/>
        <v>0</v>
      </c>
      <c r="Z259" s="11">
        <f t="shared" si="89"/>
        <v>0</v>
      </c>
      <c r="AA259" s="112">
        <f t="shared" si="90"/>
        <v>115</v>
      </c>
      <c r="AB259" s="11">
        <f t="shared" si="91"/>
        <v>0</v>
      </c>
      <c r="AC259" s="11">
        <f t="shared" si="92"/>
        <v>4389</v>
      </c>
      <c r="AD259" s="11">
        <f t="shared" si="71"/>
        <v>46326</v>
      </c>
      <c r="AF259">
        <f t="shared" si="72"/>
        <v>46326</v>
      </c>
      <c r="AH259">
        <f t="shared" si="93"/>
        <v>0</v>
      </c>
      <c r="AK259">
        <f t="shared" si="73"/>
        <v>5922</v>
      </c>
      <c r="AP259">
        <v>5922</v>
      </c>
      <c r="AQ259" t="s">
        <v>351</v>
      </c>
      <c r="AR259">
        <v>5922</v>
      </c>
      <c r="AS259" s="73">
        <v>7988</v>
      </c>
      <c r="AT259">
        <v>737.4</v>
      </c>
      <c r="AU259" s="73">
        <v>8004</v>
      </c>
      <c r="AV259">
        <v>108</v>
      </c>
      <c r="AW259" s="73">
        <v>32999</v>
      </c>
      <c r="AX259" s="73">
        <v>44580</v>
      </c>
      <c r="AY259" s="73">
        <v>5902150</v>
      </c>
      <c r="BA259">
        <v>5976</v>
      </c>
      <c r="BB259">
        <v>150.49</v>
      </c>
      <c r="BC259">
        <v>18.920000000000002</v>
      </c>
      <c r="BD259" s="110">
        <v>1213.1099999999999</v>
      </c>
      <c r="BE259">
        <v>20.5</v>
      </c>
      <c r="BF259">
        <v>5976</v>
      </c>
      <c r="BG259" s="73">
        <v>8468079</v>
      </c>
      <c r="BH259">
        <v>5976</v>
      </c>
      <c r="BI259" s="73">
        <v>8504068</v>
      </c>
      <c r="BJ259">
        <v>20.5</v>
      </c>
      <c r="BK259">
        <v>5922</v>
      </c>
      <c r="BL259" t="s">
        <v>351</v>
      </c>
      <c r="BM259">
        <v>5922</v>
      </c>
      <c r="BN259">
        <v>737.4</v>
      </c>
      <c r="BO259">
        <v>108.25</v>
      </c>
      <c r="BP259">
        <v>32.061</v>
      </c>
      <c r="BQ259">
        <v>877.71100000000001</v>
      </c>
      <c r="BR259">
        <v>23</v>
      </c>
      <c r="BT259">
        <v>5922</v>
      </c>
      <c r="BU259" t="s">
        <v>351</v>
      </c>
      <c r="BV259">
        <v>5922</v>
      </c>
      <c r="BW259" s="73">
        <v>8004</v>
      </c>
      <c r="BX259" s="73">
        <v>5991794</v>
      </c>
      <c r="BZ259" t="s">
        <v>231</v>
      </c>
    </row>
    <row r="260" spans="1:78" x14ac:dyDescent="0.2">
      <c r="A260" s="29">
        <v>253</v>
      </c>
      <c r="B260">
        <v>5949</v>
      </c>
      <c r="C260" t="s">
        <v>228</v>
      </c>
      <c r="D260">
        <v>5949</v>
      </c>
      <c r="E260" s="73">
        <v>7988</v>
      </c>
      <c r="F260">
        <f t="shared" si="74"/>
        <v>1114.2</v>
      </c>
      <c r="G260" s="73">
        <f t="shared" si="75"/>
        <v>7988</v>
      </c>
      <c r="H260">
        <f t="shared" si="94"/>
        <v>160.6</v>
      </c>
      <c r="I260">
        <f t="shared" si="94"/>
        <v>55.329000000000001</v>
      </c>
      <c r="J260">
        <f t="shared" si="94"/>
        <v>1330.1289999999999</v>
      </c>
      <c r="K260" s="73">
        <f t="shared" si="77"/>
        <v>9116704</v>
      </c>
      <c r="L260">
        <f t="shared" si="78"/>
        <v>37.5</v>
      </c>
      <c r="M260" s="13">
        <f t="shared" si="79"/>
        <v>8128</v>
      </c>
      <c r="N260" s="13">
        <f t="shared" si="80"/>
        <v>5</v>
      </c>
      <c r="O260" s="16">
        <f t="shared" si="81"/>
        <v>8133</v>
      </c>
      <c r="P260" s="13"/>
      <c r="Q260" s="13">
        <f t="shared" si="82"/>
        <v>9056218</v>
      </c>
      <c r="R260" s="13">
        <f t="shared" si="83"/>
        <v>9207871</v>
      </c>
      <c r="S260" s="13">
        <f t="shared" si="84"/>
        <v>151653</v>
      </c>
      <c r="T260" s="13">
        <f t="shared" si="85"/>
        <v>9061789</v>
      </c>
      <c r="U260" s="13">
        <f t="shared" si="86"/>
        <v>146082</v>
      </c>
      <c r="V260" s="11"/>
      <c r="W260" s="11"/>
      <c r="X260" s="11">
        <f t="shared" si="87"/>
        <v>5571</v>
      </c>
      <c r="Y260" s="11">
        <f t="shared" si="88"/>
        <v>277</v>
      </c>
      <c r="Z260" s="11">
        <f t="shared" si="89"/>
        <v>803</v>
      </c>
      <c r="AA260" s="112">
        <f t="shared" si="90"/>
        <v>188</v>
      </c>
      <c r="AB260" s="11">
        <f t="shared" si="91"/>
        <v>6651</v>
      </c>
      <c r="AC260" s="11">
        <f t="shared" si="92"/>
        <v>0</v>
      </c>
      <c r="AD260" s="11">
        <f t="shared" si="71"/>
        <v>146082</v>
      </c>
      <c r="AF260">
        <f t="shared" si="72"/>
        <v>151653</v>
      </c>
      <c r="AH260">
        <f t="shared" si="93"/>
        <v>5571</v>
      </c>
      <c r="AK260">
        <f t="shared" si="73"/>
        <v>5949</v>
      </c>
      <c r="AP260">
        <v>5949</v>
      </c>
      <c r="AQ260" t="s">
        <v>228</v>
      </c>
      <c r="AR260">
        <v>5949</v>
      </c>
      <c r="AS260" s="73">
        <v>7988</v>
      </c>
      <c r="AT260" s="110">
        <v>1114.2</v>
      </c>
      <c r="AU260" s="73">
        <v>7988</v>
      </c>
      <c r="AV260">
        <v>161</v>
      </c>
      <c r="AW260" s="73">
        <v>79203</v>
      </c>
      <c r="AX260" s="73">
        <v>123824</v>
      </c>
      <c r="AY260" s="73">
        <v>8900230</v>
      </c>
      <c r="BA260">
        <v>5994</v>
      </c>
      <c r="BB260">
        <v>90.08</v>
      </c>
      <c r="BC260">
        <v>31.195</v>
      </c>
      <c r="BD260">
        <v>744.875</v>
      </c>
      <c r="BE260">
        <v>17</v>
      </c>
      <c r="BF260">
        <v>5994</v>
      </c>
      <c r="BG260" s="73">
        <v>5346368</v>
      </c>
      <c r="BH260">
        <v>5994</v>
      </c>
      <c r="BI260" s="73">
        <v>5081093</v>
      </c>
      <c r="BJ260">
        <v>17</v>
      </c>
      <c r="BK260">
        <v>5949</v>
      </c>
      <c r="BL260" t="s">
        <v>228</v>
      </c>
      <c r="BM260">
        <v>5949</v>
      </c>
      <c r="BN260" s="110">
        <v>1114.2</v>
      </c>
      <c r="BO260">
        <v>160.6</v>
      </c>
      <c r="BP260">
        <v>55.329000000000001</v>
      </c>
      <c r="BQ260" s="110">
        <v>1330.1289999999999</v>
      </c>
      <c r="BR260">
        <v>37.5</v>
      </c>
      <c r="BT260">
        <v>5949</v>
      </c>
      <c r="BU260" t="s">
        <v>228</v>
      </c>
      <c r="BV260">
        <v>5949</v>
      </c>
      <c r="BW260" s="73">
        <v>7988</v>
      </c>
      <c r="BX260" s="73">
        <v>9116704</v>
      </c>
      <c r="BZ260" t="s">
        <v>232</v>
      </c>
    </row>
    <row r="261" spans="1:78" x14ac:dyDescent="0.2">
      <c r="A261" s="29">
        <v>254</v>
      </c>
      <c r="B261">
        <v>5976</v>
      </c>
      <c r="C261" t="s">
        <v>229</v>
      </c>
      <c r="D261">
        <v>5976</v>
      </c>
      <c r="E261" s="73">
        <v>7988</v>
      </c>
      <c r="F261">
        <f t="shared" si="74"/>
        <v>1043.7</v>
      </c>
      <c r="G261" s="73">
        <f t="shared" si="75"/>
        <v>7988</v>
      </c>
      <c r="H261">
        <f t="shared" si="94"/>
        <v>150.49</v>
      </c>
      <c r="I261">
        <f t="shared" si="94"/>
        <v>18.920000000000002</v>
      </c>
      <c r="J261">
        <f t="shared" si="94"/>
        <v>1213.1099999999999</v>
      </c>
      <c r="K261" s="73">
        <f t="shared" si="77"/>
        <v>8468079</v>
      </c>
      <c r="L261">
        <f t="shared" si="78"/>
        <v>20.5</v>
      </c>
      <c r="M261" s="13">
        <f t="shared" si="79"/>
        <v>8128</v>
      </c>
      <c r="N261" s="13">
        <f t="shared" si="80"/>
        <v>5</v>
      </c>
      <c r="O261" s="16">
        <f t="shared" si="81"/>
        <v>8133</v>
      </c>
      <c r="P261" s="13"/>
      <c r="Q261" s="13">
        <f t="shared" si="82"/>
        <v>8483194</v>
      </c>
      <c r="R261" s="13">
        <f t="shared" si="83"/>
        <v>8552760</v>
      </c>
      <c r="S261" s="13">
        <f t="shared" si="84"/>
        <v>69566</v>
      </c>
      <c r="T261" s="13">
        <f t="shared" si="85"/>
        <v>8488412</v>
      </c>
      <c r="U261" s="13">
        <f t="shared" si="86"/>
        <v>64348</v>
      </c>
      <c r="V261" s="11"/>
      <c r="W261" s="11"/>
      <c r="X261" s="11">
        <f t="shared" si="87"/>
        <v>5219</v>
      </c>
      <c r="Y261" s="11">
        <f t="shared" si="88"/>
        <v>95</v>
      </c>
      <c r="Z261" s="11">
        <f t="shared" si="89"/>
        <v>752</v>
      </c>
      <c r="AA261" s="112">
        <f t="shared" si="90"/>
        <v>103</v>
      </c>
      <c r="AB261" s="11">
        <f t="shared" si="91"/>
        <v>6066</v>
      </c>
      <c r="AC261" s="11">
        <f t="shared" si="92"/>
        <v>0</v>
      </c>
      <c r="AD261" s="11">
        <f t="shared" si="71"/>
        <v>64348</v>
      </c>
      <c r="AF261">
        <f t="shared" si="72"/>
        <v>69566</v>
      </c>
      <c r="AH261">
        <f t="shared" si="93"/>
        <v>5218</v>
      </c>
      <c r="AK261">
        <f t="shared" si="73"/>
        <v>5976</v>
      </c>
      <c r="AP261">
        <v>5976</v>
      </c>
      <c r="AQ261" t="s">
        <v>229</v>
      </c>
      <c r="AR261">
        <v>5976</v>
      </c>
      <c r="AS261" s="73">
        <v>7988</v>
      </c>
      <c r="AT261" s="110">
        <v>1043.7</v>
      </c>
      <c r="AU261" s="73">
        <v>7988</v>
      </c>
      <c r="AV261">
        <v>150</v>
      </c>
      <c r="AW261" s="73">
        <v>61149</v>
      </c>
      <c r="AX261" s="73">
        <v>92370</v>
      </c>
      <c r="AY261" s="73">
        <v>8337076</v>
      </c>
      <c r="BA261">
        <v>6003</v>
      </c>
      <c r="BB261">
        <v>42.89</v>
      </c>
      <c r="BC261">
        <v>25.120999999999999</v>
      </c>
      <c r="BD261">
        <v>405.21100000000001</v>
      </c>
      <c r="BE261">
        <v>5</v>
      </c>
      <c r="BF261">
        <v>6003</v>
      </c>
      <c r="BG261" s="73">
        <v>2933194</v>
      </c>
      <c r="BH261">
        <v>6003</v>
      </c>
      <c r="BI261" s="73">
        <v>2747506</v>
      </c>
      <c r="BJ261">
        <v>5</v>
      </c>
      <c r="BK261">
        <v>5976</v>
      </c>
      <c r="BL261" t="s">
        <v>229</v>
      </c>
      <c r="BM261">
        <v>5976</v>
      </c>
      <c r="BN261" s="110">
        <v>1043.7</v>
      </c>
      <c r="BO261">
        <v>150.49</v>
      </c>
      <c r="BP261">
        <v>18.920000000000002</v>
      </c>
      <c r="BQ261" s="110">
        <v>1213.1099999999999</v>
      </c>
      <c r="BR261">
        <v>20.5</v>
      </c>
      <c r="BT261">
        <v>5976</v>
      </c>
      <c r="BU261" t="s">
        <v>229</v>
      </c>
      <c r="BV261">
        <v>5976</v>
      </c>
      <c r="BW261" s="73">
        <v>7988</v>
      </c>
      <c r="BX261" s="73">
        <v>8468079</v>
      </c>
      <c r="BZ261" t="s">
        <v>233</v>
      </c>
    </row>
    <row r="262" spans="1:78" x14ac:dyDescent="0.2">
      <c r="A262" s="29">
        <v>255</v>
      </c>
      <c r="B262">
        <v>5994</v>
      </c>
      <c r="C262" t="s">
        <v>230</v>
      </c>
      <c r="D262">
        <v>5994</v>
      </c>
      <c r="E262" s="73">
        <v>7988</v>
      </c>
      <c r="F262">
        <f t="shared" si="74"/>
        <v>623.6</v>
      </c>
      <c r="G262" s="73">
        <f t="shared" si="75"/>
        <v>7988</v>
      </c>
      <c r="H262">
        <f t="shared" si="94"/>
        <v>90.08</v>
      </c>
      <c r="I262">
        <f t="shared" si="94"/>
        <v>31.195</v>
      </c>
      <c r="J262">
        <f t="shared" si="94"/>
        <v>744.875</v>
      </c>
      <c r="K262" s="73">
        <f t="shared" si="77"/>
        <v>5346368</v>
      </c>
      <c r="L262">
        <f t="shared" si="78"/>
        <v>17</v>
      </c>
      <c r="M262" s="13">
        <f t="shared" si="79"/>
        <v>8128</v>
      </c>
      <c r="N262" s="13">
        <f t="shared" si="80"/>
        <v>5</v>
      </c>
      <c r="O262" s="16">
        <f t="shared" si="81"/>
        <v>8133</v>
      </c>
      <c r="P262" s="13"/>
      <c r="Q262" s="13">
        <f t="shared" si="82"/>
        <v>5068621</v>
      </c>
      <c r="R262" s="13">
        <f t="shared" si="83"/>
        <v>5399832</v>
      </c>
      <c r="S262" s="13">
        <f t="shared" si="84"/>
        <v>331211</v>
      </c>
      <c r="T262" s="13">
        <f t="shared" si="85"/>
        <v>5071739</v>
      </c>
      <c r="U262" s="13">
        <f t="shared" si="86"/>
        <v>328093</v>
      </c>
      <c r="V262" s="11"/>
      <c r="W262" s="11"/>
      <c r="X262" s="11">
        <f t="shared" si="87"/>
        <v>3118</v>
      </c>
      <c r="Y262" s="11">
        <f t="shared" si="88"/>
        <v>156</v>
      </c>
      <c r="Z262" s="11">
        <f t="shared" si="89"/>
        <v>450</v>
      </c>
      <c r="AA262" s="112">
        <f t="shared" si="90"/>
        <v>85</v>
      </c>
      <c r="AB262" s="11">
        <f t="shared" si="91"/>
        <v>3724</v>
      </c>
      <c r="AC262" s="11">
        <f t="shared" si="92"/>
        <v>0</v>
      </c>
      <c r="AD262" s="11">
        <f t="shared" si="71"/>
        <v>328093</v>
      </c>
      <c r="AF262">
        <f t="shared" si="72"/>
        <v>331211</v>
      </c>
      <c r="AH262">
        <f t="shared" si="93"/>
        <v>3118</v>
      </c>
      <c r="AK262">
        <f t="shared" si="73"/>
        <v>5994</v>
      </c>
      <c r="AP262">
        <v>5994</v>
      </c>
      <c r="AQ262" t="s">
        <v>230</v>
      </c>
      <c r="AR262">
        <v>5994</v>
      </c>
      <c r="AS262" s="73">
        <v>7988</v>
      </c>
      <c r="AT262">
        <v>623.6</v>
      </c>
      <c r="AU262" s="73">
        <v>7988</v>
      </c>
      <c r="AV262">
        <v>90</v>
      </c>
      <c r="AW262" s="73">
        <v>40839</v>
      </c>
      <c r="AX262" s="73">
        <v>59315</v>
      </c>
      <c r="AY262" s="73">
        <v>4981317</v>
      </c>
      <c r="BA262">
        <v>6012</v>
      </c>
      <c r="BB262">
        <v>52.66</v>
      </c>
      <c r="BC262">
        <v>31.56</v>
      </c>
      <c r="BD262">
        <v>638.12</v>
      </c>
      <c r="BE262">
        <v>11.5</v>
      </c>
      <c r="BF262">
        <v>6012</v>
      </c>
      <c r="BG262" s="73">
        <v>4465292</v>
      </c>
      <c r="BH262">
        <v>6012</v>
      </c>
      <c r="BI262" s="73">
        <v>4513177</v>
      </c>
      <c r="BJ262">
        <v>11.5</v>
      </c>
      <c r="BK262">
        <v>5994</v>
      </c>
      <c r="BL262" t="s">
        <v>230</v>
      </c>
      <c r="BM262">
        <v>5994</v>
      </c>
      <c r="BN262">
        <v>623.6</v>
      </c>
      <c r="BO262">
        <v>90.08</v>
      </c>
      <c r="BP262">
        <v>31.195</v>
      </c>
      <c r="BQ262">
        <v>744.875</v>
      </c>
      <c r="BR262">
        <v>17</v>
      </c>
      <c r="BT262">
        <v>5994</v>
      </c>
      <c r="BU262" t="s">
        <v>230</v>
      </c>
      <c r="BV262">
        <v>5994</v>
      </c>
      <c r="BW262" s="73">
        <v>7988</v>
      </c>
      <c r="BX262" s="73">
        <v>5346368</v>
      </c>
      <c r="BZ262" t="s">
        <v>234</v>
      </c>
    </row>
    <row r="263" spans="1:78" x14ac:dyDescent="0.2">
      <c r="A263" s="29">
        <v>256</v>
      </c>
      <c r="B263">
        <v>6003</v>
      </c>
      <c r="C263" t="s">
        <v>231</v>
      </c>
      <c r="D263">
        <v>6003</v>
      </c>
      <c r="E263" s="73">
        <v>7988</v>
      </c>
      <c r="F263">
        <f t="shared" si="74"/>
        <v>337.2</v>
      </c>
      <c r="G263" s="73">
        <f t="shared" si="75"/>
        <v>7988</v>
      </c>
      <c r="H263">
        <f t="shared" si="94"/>
        <v>42.89</v>
      </c>
      <c r="I263">
        <f t="shared" si="94"/>
        <v>25.120999999999999</v>
      </c>
      <c r="J263">
        <f t="shared" si="94"/>
        <v>405.21100000000001</v>
      </c>
      <c r="K263" s="73">
        <f t="shared" si="77"/>
        <v>2933194</v>
      </c>
      <c r="L263">
        <f t="shared" si="78"/>
        <v>5</v>
      </c>
      <c r="M263" s="13">
        <f t="shared" si="79"/>
        <v>8128</v>
      </c>
      <c r="N263" s="13">
        <f t="shared" si="80"/>
        <v>5</v>
      </c>
      <c r="O263" s="16">
        <f t="shared" si="81"/>
        <v>8133</v>
      </c>
      <c r="P263" s="13"/>
      <c r="Q263" s="13">
        <f t="shared" si="82"/>
        <v>2740762</v>
      </c>
      <c r="R263" s="13">
        <f t="shared" si="83"/>
        <v>2962526</v>
      </c>
      <c r="S263" s="13">
        <f t="shared" si="84"/>
        <v>221764</v>
      </c>
      <c r="T263" s="13">
        <f t="shared" si="85"/>
        <v>2742448</v>
      </c>
      <c r="U263" s="13">
        <f t="shared" si="86"/>
        <v>220078</v>
      </c>
      <c r="V263" s="11"/>
      <c r="W263" s="11"/>
      <c r="X263" s="11">
        <f t="shared" si="87"/>
        <v>1686</v>
      </c>
      <c r="Y263" s="11">
        <f t="shared" si="88"/>
        <v>126</v>
      </c>
      <c r="Z263" s="11">
        <f t="shared" si="89"/>
        <v>214</v>
      </c>
      <c r="AA263" s="112">
        <f t="shared" si="90"/>
        <v>25</v>
      </c>
      <c r="AB263" s="11">
        <f t="shared" si="91"/>
        <v>2026</v>
      </c>
      <c r="AC263" s="11">
        <f t="shared" si="92"/>
        <v>0</v>
      </c>
      <c r="AD263" s="11">
        <f t="shared" si="71"/>
        <v>220078</v>
      </c>
      <c r="AF263">
        <f t="shared" si="72"/>
        <v>221764</v>
      </c>
      <c r="AH263">
        <f t="shared" si="93"/>
        <v>1686</v>
      </c>
      <c r="AK263">
        <f t="shared" si="73"/>
        <v>6003</v>
      </c>
      <c r="AP263">
        <v>6003</v>
      </c>
      <c r="AQ263" t="s">
        <v>231</v>
      </c>
      <c r="AR263">
        <v>6003</v>
      </c>
      <c r="AS263" s="73">
        <v>7988</v>
      </c>
      <c r="AT263">
        <v>337.2</v>
      </c>
      <c r="AU263" s="73">
        <v>7988</v>
      </c>
      <c r="AV263">
        <v>43</v>
      </c>
      <c r="AW263" s="73">
        <v>15732</v>
      </c>
      <c r="AX263" s="73">
        <v>24076</v>
      </c>
      <c r="AY263" s="73">
        <v>2693554</v>
      </c>
      <c r="BA263">
        <v>6030</v>
      </c>
      <c r="BB263">
        <v>233.16</v>
      </c>
      <c r="BC263">
        <v>89.846999999999994</v>
      </c>
      <c r="BD263" s="110">
        <v>1799.107</v>
      </c>
      <c r="BE263">
        <v>64.5</v>
      </c>
      <c r="BF263">
        <v>6030</v>
      </c>
      <c r="BG263" s="73">
        <v>12285544</v>
      </c>
      <c r="BH263">
        <v>6030</v>
      </c>
      <c r="BI263" s="73">
        <v>12027263</v>
      </c>
      <c r="BJ263">
        <v>64.5</v>
      </c>
      <c r="BK263">
        <v>6003</v>
      </c>
      <c r="BL263" t="s">
        <v>231</v>
      </c>
      <c r="BM263">
        <v>6003</v>
      </c>
      <c r="BN263">
        <v>337.2</v>
      </c>
      <c r="BO263">
        <v>42.89</v>
      </c>
      <c r="BP263">
        <v>25.120999999999999</v>
      </c>
      <c r="BQ263">
        <v>405.21100000000001</v>
      </c>
      <c r="BR263">
        <v>5</v>
      </c>
      <c r="BT263">
        <v>6003</v>
      </c>
      <c r="BU263" t="s">
        <v>231</v>
      </c>
      <c r="BV263">
        <v>6003</v>
      </c>
      <c r="BW263" s="73">
        <v>7988</v>
      </c>
      <c r="BX263" s="73">
        <v>2933194</v>
      </c>
      <c r="BZ263" t="s">
        <v>235</v>
      </c>
    </row>
    <row r="264" spans="1:78" x14ac:dyDescent="0.2">
      <c r="A264" s="29">
        <v>257</v>
      </c>
      <c r="B264">
        <v>6012</v>
      </c>
      <c r="C264" t="s">
        <v>232</v>
      </c>
      <c r="D264">
        <v>6012</v>
      </c>
      <c r="E264" s="73">
        <v>7988</v>
      </c>
      <c r="F264">
        <f t="shared" si="74"/>
        <v>553.9</v>
      </c>
      <c r="G264" s="73">
        <f t="shared" si="75"/>
        <v>7988</v>
      </c>
      <c r="H264">
        <f t="shared" si="94"/>
        <v>52.66</v>
      </c>
      <c r="I264">
        <f t="shared" si="94"/>
        <v>31.56</v>
      </c>
      <c r="J264">
        <f t="shared" si="94"/>
        <v>638.12</v>
      </c>
      <c r="K264" s="73">
        <f t="shared" si="77"/>
        <v>4465292</v>
      </c>
      <c r="L264">
        <f t="shared" si="78"/>
        <v>11.5</v>
      </c>
      <c r="M264" s="13">
        <f t="shared" si="79"/>
        <v>8128</v>
      </c>
      <c r="N264" s="13">
        <f t="shared" si="80"/>
        <v>5</v>
      </c>
      <c r="O264" s="16">
        <f t="shared" si="81"/>
        <v>8133</v>
      </c>
      <c r="P264" s="13"/>
      <c r="Q264" s="13">
        <f t="shared" si="82"/>
        <v>4502099</v>
      </c>
      <c r="R264" s="13">
        <f t="shared" si="83"/>
        <v>4509945</v>
      </c>
      <c r="S264" s="13">
        <f t="shared" si="84"/>
        <v>7846</v>
      </c>
      <c r="T264" s="13">
        <f t="shared" si="85"/>
        <v>4504869</v>
      </c>
      <c r="U264" s="13">
        <f t="shared" si="86"/>
        <v>5076</v>
      </c>
      <c r="V264" s="11"/>
      <c r="W264" s="11"/>
      <c r="X264" s="11">
        <f t="shared" si="87"/>
        <v>2770</v>
      </c>
      <c r="Y264" s="11">
        <f t="shared" si="88"/>
        <v>158</v>
      </c>
      <c r="Z264" s="11">
        <f t="shared" si="89"/>
        <v>263</v>
      </c>
      <c r="AA264" s="112">
        <f t="shared" si="90"/>
        <v>58</v>
      </c>
      <c r="AB264" s="11">
        <f t="shared" si="91"/>
        <v>3191</v>
      </c>
      <c r="AC264" s="11">
        <f t="shared" si="92"/>
        <v>0</v>
      </c>
      <c r="AD264" s="11">
        <f t="shared" ref="AD264:AD332" si="95">U264</f>
        <v>5076</v>
      </c>
      <c r="AF264">
        <f t="shared" ref="AF264:AF332" si="96">S264</f>
        <v>7846</v>
      </c>
      <c r="AH264">
        <f t="shared" si="93"/>
        <v>2770</v>
      </c>
      <c r="AK264">
        <f t="shared" ref="AK264:AK332" si="97">B264</f>
        <v>6012</v>
      </c>
      <c r="AP264">
        <v>6012</v>
      </c>
      <c r="AQ264" t="s">
        <v>232</v>
      </c>
      <c r="AR264">
        <v>6012</v>
      </c>
      <c r="AS264" s="73">
        <v>7988</v>
      </c>
      <c r="AT264">
        <v>553.9</v>
      </c>
      <c r="AU264" s="73">
        <v>7988</v>
      </c>
      <c r="AV264">
        <v>53</v>
      </c>
      <c r="AW264" s="73">
        <v>27433</v>
      </c>
      <c r="AX264" s="73">
        <v>41907</v>
      </c>
      <c r="AY264" s="73">
        <v>4424553</v>
      </c>
      <c r="BA264">
        <v>6035</v>
      </c>
      <c r="BB264">
        <v>63.46</v>
      </c>
      <c r="BC264">
        <v>41.923999999999999</v>
      </c>
      <c r="BD264">
        <v>551.68399999999997</v>
      </c>
      <c r="BE264">
        <v>14</v>
      </c>
      <c r="BF264">
        <v>6035</v>
      </c>
      <c r="BG264" s="73">
        <v>3374930</v>
      </c>
      <c r="BH264">
        <v>6035</v>
      </c>
      <c r="BI264" s="73">
        <v>3636452</v>
      </c>
      <c r="BJ264">
        <v>14</v>
      </c>
      <c r="BK264">
        <v>6012</v>
      </c>
      <c r="BL264" t="s">
        <v>232</v>
      </c>
      <c r="BM264">
        <v>6012</v>
      </c>
      <c r="BN264">
        <v>553.9</v>
      </c>
      <c r="BO264">
        <v>52.66</v>
      </c>
      <c r="BP264">
        <v>31.56</v>
      </c>
      <c r="BQ264">
        <v>638.12</v>
      </c>
      <c r="BR264">
        <v>11.5</v>
      </c>
      <c r="BT264">
        <v>6012</v>
      </c>
      <c r="BU264" t="s">
        <v>232</v>
      </c>
      <c r="BV264">
        <v>6012</v>
      </c>
      <c r="BW264" s="73">
        <v>7988</v>
      </c>
      <c r="BX264" s="73">
        <v>4465292</v>
      </c>
      <c r="BZ264" t="s">
        <v>236</v>
      </c>
    </row>
    <row r="265" spans="1:78" x14ac:dyDescent="0.2">
      <c r="A265" s="29">
        <v>258</v>
      </c>
      <c r="B265">
        <v>6030</v>
      </c>
      <c r="C265" t="s">
        <v>233</v>
      </c>
      <c r="D265">
        <v>6030</v>
      </c>
      <c r="E265" s="73">
        <v>7988</v>
      </c>
      <c r="F265">
        <f t="shared" ref="F265:F328" si="98">INDEX($BK$7:$BR$332,MATCH($B265,$BK$7:$BK$332,0),MATCH(F$7,$BK$7:$BR$7,0))</f>
        <v>1476.1</v>
      </c>
      <c r="G265" s="73">
        <f t="shared" ref="G265:G328" si="99">INDEX($BT$7:$BX$332,MATCH(B265,$BT$7:$BT$332,0),4)</f>
        <v>7988</v>
      </c>
      <c r="H265">
        <f t="shared" ref="H265:J296" si="100">INDEX($BK$7:$BR$332,MATCH($B265,$BK$7:$BK$332,0),MATCH(H$7,$BK$7:$BR$7,0))</f>
        <v>233.16</v>
      </c>
      <c r="I265">
        <f t="shared" si="100"/>
        <v>89.846999999999994</v>
      </c>
      <c r="J265">
        <f t="shared" si="100"/>
        <v>1799.107</v>
      </c>
      <c r="K265" s="73">
        <f t="shared" ref="K265:K328" si="101">INDEX($BT$7:$BX$332,MATCH(B265,$BT$7:$BT$332,0),5)</f>
        <v>12285544</v>
      </c>
      <c r="L265">
        <f t="shared" ref="L265:L328" si="102">INDEX($BK$7:$BR$332,MATCH($B265,$BK$7:$BK$332,0),MATCH(L$7,$BK$7:$BR$7,0))</f>
        <v>64.5</v>
      </c>
      <c r="M265" s="13">
        <f t="shared" ref="M265:M328" si="103">$P$3+G265</f>
        <v>8128</v>
      </c>
      <c r="N265" s="13">
        <f t="shared" ref="N265:N328" si="104">IF(M265&lt;$S$3,$S$3-M265,0)</f>
        <v>5</v>
      </c>
      <c r="O265" s="16">
        <f t="shared" ref="O265:O328" si="105">N265+M265</f>
        <v>8133</v>
      </c>
      <c r="P265" s="13"/>
      <c r="Q265" s="13">
        <f t="shared" ref="Q265:Q328" si="106">ROUND(M265*F265,0)</f>
        <v>11997741</v>
      </c>
      <c r="R265" s="13">
        <f t="shared" ref="R265:R328" si="107">ROUND(1.01*K265,0)</f>
        <v>12408399</v>
      </c>
      <c r="S265" s="13">
        <f t="shared" ref="S265:S328" si="108">IF(Q265&lt;R265,R265-Q265,0)</f>
        <v>410658</v>
      </c>
      <c r="T265" s="13">
        <f t="shared" ref="T265:T328" si="109">ROUND(O265*F265,0)</f>
        <v>12005121</v>
      </c>
      <c r="U265" s="13">
        <f t="shared" ref="U265:U328" si="110">IF(T265&lt;R265,R265-T265,0)</f>
        <v>403278</v>
      </c>
      <c r="V265" s="11"/>
      <c r="W265" s="11"/>
      <c r="X265" s="11">
        <f t="shared" ref="X265:X328" si="111">ROUND(N265*F265,0)</f>
        <v>7381</v>
      </c>
      <c r="Y265" s="11">
        <f t="shared" ref="Y265:Y328" si="112">ROUND(N265*I265,0)</f>
        <v>449</v>
      </c>
      <c r="Z265" s="11">
        <f t="shared" ref="Z265:Z328" si="113">ROUND(N265*H265,0)</f>
        <v>1166</v>
      </c>
      <c r="AA265" s="112">
        <f t="shared" ref="AA265:AA328" si="114">ROUND($S$1*L265,0)</f>
        <v>323</v>
      </c>
      <c r="AB265" s="11">
        <f t="shared" ref="AB265:AB328" si="115">SUM(X265:Z265)</f>
        <v>8996</v>
      </c>
      <c r="AC265" s="11">
        <f t="shared" ref="AC265:AC328" si="116">IF(N265&lt;$S$1,ROUND(($S$1-N265)*J265,0),0)</f>
        <v>0</v>
      </c>
      <c r="AD265" s="11">
        <f t="shared" si="95"/>
        <v>403278</v>
      </c>
      <c r="AF265">
        <f t="shared" si="96"/>
        <v>410658</v>
      </c>
      <c r="AH265">
        <f t="shared" ref="AH265:AH328" si="117">AF265-AD265</f>
        <v>7380</v>
      </c>
      <c r="AK265">
        <f t="shared" si="97"/>
        <v>6030</v>
      </c>
      <c r="AP265">
        <v>6030</v>
      </c>
      <c r="AQ265" t="s">
        <v>233</v>
      </c>
      <c r="AR265">
        <v>6030</v>
      </c>
      <c r="AS265" s="73">
        <v>7988</v>
      </c>
      <c r="AT265" s="110">
        <v>1476.1</v>
      </c>
      <c r="AU265" s="73">
        <v>7988</v>
      </c>
      <c r="AV265">
        <v>233</v>
      </c>
      <c r="AW265" s="73">
        <v>77564</v>
      </c>
      <c r="AX265" s="73">
        <v>125697</v>
      </c>
      <c r="AY265" s="73">
        <v>11791087</v>
      </c>
      <c r="BA265">
        <v>6039</v>
      </c>
      <c r="BB265" s="110">
        <v>2400.46</v>
      </c>
      <c r="BC265">
        <v>845.52300000000002</v>
      </c>
      <c r="BD265" s="110">
        <v>17427.383000000002</v>
      </c>
      <c r="BE265">
        <v>299</v>
      </c>
      <c r="BF265">
        <v>6039</v>
      </c>
      <c r="BG265" s="73">
        <v>115683015</v>
      </c>
      <c r="BH265">
        <v>6039</v>
      </c>
      <c r="BI265" s="73">
        <v>115550047</v>
      </c>
      <c r="BJ265">
        <v>299</v>
      </c>
      <c r="BK265">
        <v>6030</v>
      </c>
      <c r="BL265" t="s">
        <v>233</v>
      </c>
      <c r="BM265">
        <v>6030</v>
      </c>
      <c r="BN265" s="110">
        <v>1476.1</v>
      </c>
      <c r="BO265">
        <v>233.16</v>
      </c>
      <c r="BP265">
        <v>89.846999999999994</v>
      </c>
      <c r="BQ265" s="110">
        <v>1799.107</v>
      </c>
      <c r="BR265">
        <v>64.5</v>
      </c>
      <c r="BT265">
        <v>6030</v>
      </c>
      <c r="BU265" t="s">
        <v>233</v>
      </c>
      <c r="BV265">
        <v>6030</v>
      </c>
      <c r="BW265" s="73">
        <v>7988</v>
      </c>
      <c r="BX265" s="73">
        <v>12285544</v>
      </c>
      <c r="BZ265" t="s">
        <v>237</v>
      </c>
    </row>
    <row r="266" spans="1:78" x14ac:dyDescent="0.2">
      <c r="A266" s="29">
        <v>259</v>
      </c>
      <c r="B266">
        <v>6039</v>
      </c>
      <c r="C266" t="s">
        <v>235</v>
      </c>
      <c r="D266">
        <v>6039</v>
      </c>
      <c r="E266" s="73">
        <v>7988</v>
      </c>
      <c r="F266">
        <f t="shared" si="98"/>
        <v>14181.4</v>
      </c>
      <c r="G266" s="73">
        <f t="shared" si="99"/>
        <v>7988</v>
      </c>
      <c r="H266">
        <f t="shared" si="100"/>
        <v>2400.46</v>
      </c>
      <c r="I266">
        <f t="shared" si="100"/>
        <v>845.52300000000002</v>
      </c>
      <c r="J266">
        <f t="shared" si="100"/>
        <v>17427.383000000002</v>
      </c>
      <c r="K266" s="73">
        <f t="shared" si="101"/>
        <v>115683015</v>
      </c>
      <c r="L266">
        <f t="shared" si="102"/>
        <v>299</v>
      </c>
      <c r="M266" s="13">
        <f t="shared" si="103"/>
        <v>8128</v>
      </c>
      <c r="N266" s="13">
        <f t="shared" si="104"/>
        <v>5</v>
      </c>
      <c r="O266" s="16">
        <f t="shared" si="105"/>
        <v>8133</v>
      </c>
      <c r="P266" s="13"/>
      <c r="Q266" s="13">
        <f t="shared" si="106"/>
        <v>115266419</v>
      </c>
      <c r="R266" s="13">
        <f t="shared" si="107"/>
        <v>116839845</v>
      </c>
      <c r="S266" s="13">
        <f t="shared" si="108"/>
        <v>1573426</v>
      </c>
      <c r="T266" s="13">
        <f t="shared" si="109"/>
        <v>115337326</v>
      </c>
      <c r="U266" s="13">
        <f t="shared" si="110"/>
        <v>1502519</v>
      </c>
      <c r="V266" s="11"/>
      <c r="W266" s="11"/>
      <c r="X266" s="11">
        <f t="shared" si="111"/>
        <v>70907</v>
      </c>
      <c r="Y266" s="11">
        <f t="shared" si="112"/>
        <v>4228</v>
      </c>
      <c r="Z266" s="11">
        <f t="shared" si="113"/>
        <v>12002</v>
      </c>
      <c r="AA266" s="112">
        <f t="shared" si="114"/>
        <v>1495</v>
      </c>
      <c r="AB266" s="11">
        <f t="shared" si="115"/>
        <v>87137</v>
      </c>
      <c r="AC266" s="11">
        <f t="shared" si="116"/>
        <v>0</v>
      </c>
      <c r="AD266" s="11">
        <f t="shared" si="95"/>
        <v>1502519</v>
      </c>
      <c r="AF266">
        <f t="shared" si="96"/>
        <v>1573426</v>
      </c>
      <c r="AH266">
        <f t="shared" si="117"/>
        <v>70907</v>
      </c>
      <c r="AK266">
        <f t="shared" si="97"/>
        <v>6039</v>
      </c>
      <c r="AP266">
        <v>6039</v>
      </c>
      <c r="AQ266" t="s">
        <v>235</v>
      </c>
      <c r="AR266">
        <v>6039</v>
      </c>
      <c r="AS266" s="73">
        <v>7988</v>
      </c>
      <c r="AT266" s="110">
        <v>14181.4</v>
      </c>
      <c r="AU266" s="73">
        <v>7988</v>
      </c>
      <c r="AV266" s="73">
        <v>2400</v>
      </c>
      <c r="AW266" s="73">
        <v>397161</v>
      </c>
      <c r="AX266" s="73">
        <v>685557</v>
      </c>
      <c r="AY266" s="73">
        <v>113281023</v>
      </c>
      <c r="BA266">
        <v>6091</v>
      </c>
      <c r="BB266">
        <v>122.94</v>
      </c>
      <c r="BC266">
        <v>26</v>
      </c>
      <c r="BD266" s="110">
        <v>1076.3399999999999</v>
      </c>
      <c r="BE266">
        <v>22.5</v>
      </c>
      <c r="BF266">
        <v>6091</v>
      </c>
      <c r="BG266" s="73">
        <v>7095740</v>
      </c>
      <c r="BH266">
        <v>6091</v>
      </c>
      <c r="BI266" s="73">
        <v>7556455</v>
      </c>
      <c r="BJ266">
        <v>22.5</v>
      </c>
      <c r="BK266">
        <v>6039</v>
      </c>
      <c r="BL266" t="s">
        <v>235</v>
      </c>
      <c r="BM266">
        <v>6039</v>
      </c>
      <c r="BN266" s="110">
        <v>14181.4</v>
      </c>
      <c r="BO266" s="110">
        <v>2400.46</v>
      </c>
      <c r="BP266">
        <v>845.52300000000002</v>
      </c>
      <c r="BQ266" s="110">
        <v>17427.383000000002</v>
      </c>
      <c r="BR266">
        <v>299</v>
      </c>
      <c r="BT266">
        <v>6039</v>
      </c>
      <c r="BU266" t="s">
        <v>235</v>
      </c>
      <c r="BV266">
        <v>6039</v>
      </c>
      <c r="BW266" s="73">
        <v>7988</v>
      </c>
      <c r="BX266" s="73">
        <v>115683015</v>
      </c>
      <c r="BZ266" t="s">
        <v>238</v>
      </c>
    </row>
    <row r="267" spans="1:78" x14ac:dyDescent="0.2">
      <c r="A267" s="29">
        <v>260</v>
      </c>
      <c r="B267">
        <v>6048</v>
      </c>
      <c r="C267" t="s">
        <v>234</v>
      </c>
      <c r="D267">
        <v>6035</v>
      </c>
      <c r="E267" s="73">
        <v>7988</v>
      </c>
      <c r="F267">
        <f t="shared" si="98"/>
        <v>446.3</v>
      </c>
      <c r="G267" s="73">
        <f t="shared" si="99"/>
        <v>7988</v>
      </c>
      <c r="H267">
        <f t="shared" si="100"/>
        <v>63.46</v>
      </c>
      <c r="I267">
        <f t="shared" si="100"/>
        <v>41.923999999999999</v>
      </c>
      <c r="J267">
        <f t="shared" si="100"/>
        <v>551.68399999999997</v>
      </c>
      <c r="K267" s="73">
        <f t="shared" si="101"/>
        <v>3374930</v>
      </c>
      <c r="L267">
        <f t="shared" si="102"/>
        <v>14</v>
      </c>
      <c r="M267" s="13">
        <f t="shared" si="103"/>
        <v>8128</v>
      </c>
      <c r="N267" s="13">
        <f t="shared" si="104"/>
        <v>5</v>
      </c>
      <c r="O267" s="16">
        <f t="shared" si="105"/>
        <v>8133</v>
      </c>
      <c r="P267" s="13"/>
      <c r="Q267" s="13">
        <f t="shared" si="106"/>
        <v>3627526</v>
      </c>
      <c r="R267" s="13">
        <f t="shared" si="107"/>
        <v>3408679</v>
      </c>
      <c r="S267" s="13">
        <f t="shared" si="108"/>
        <v>0</v>
      </c>
      <c r="T267" s="13">
        <f t="shared" si="109"/>
        <v>3629758</v>
      </c>
      <c r="U267" s="13">
        <f t="shared" si="110"/>
        <v>0</v>
      </c>
      <c r="V267" s="11"/>
      <c r="W267" s="11"/>
      <c r="X267" s="11">
        <f t="shared" si="111"/>
        <v>2232</v>
      </c>
      <c r="Y267" s="11">
        <f t="shared" si="112"/>
        <v>210</v>
      </c>
      <c r="Z267" s="11">
        <f t="shared" si="113"/>
        <v>317</v>
      </c>
      <c r="AA267" s="112">
        <f t="shared" si="114"/>
        <v>70</v>
      </c>
      <c r="AB267" s="11">
        <f t="shared" si="115"/>
        <v>2759</v>
      </c>
      <c r="AC267" s="11">
        <f t="shared" si="116"/>
        <v>0</v>
      </c>
      <c r="AD267" s="11">
        <f t="shared" si="95"/>
        <v>0</v>
      </c>
      <c r="AF267">
        <f t="shared" si="96"/>
        <v>0</v>
      </c>
      <c r="AH267">
        <f t="shared" si="117"/>
        <v>0</v>
      </c>
      <c r="AK267">
        <f t="shared" si="97"/>
        <v>6048</v>
      </c>
      <c r="AP267">
        <v>6048</v>
      </c>
      <c r="AQ267" t="s">
        <v>234</v>
      </c>
      <c r="AR267">
        <v>6035</v>
      </c>
      <c r="AS267" s="73">
        <v>7988</v>
      </c>
      <c r="AT267">
        <v>446.3</v>
      </c>
      <c r="AU267" s="73">
        <v>7988</v>
      </c>
      <c r="AV267">
        <v>63</v>
      </c>
      <c r="AW267" s="73">
        <v>25017</v>
      </c>
      <c r="AX267" s="73">
        <v>34778</v>
      </c>
      <c r="AY267" s="73">
        <v>3565044</v>
      </c>
      <c r="BA267">
        <v>6093</v>
      </c>
      <c r="BB267">
        <v>121.3</v>
      </c>
      <c r="BC267">
        <v>12.512</v>
      </c>
      <c r="BD267" s="110">
        <v>1598.5119999999999</v>
      </c>
      <c r="BE267">
        <v>34.5</v>
      </c>
      <c r="BF267">
        <v>6093</v>
      </c>
      <c r="BG267" s="73">
        <v>11404468</v>
      </c>
      <c r="BH267">
        <v>6093</v>
      </c>
      <c r="BI267" s="73">
        <v>11934376</v>
      </c>
      <c r="BJ267">
        <v>34.5</v>
      </c>
      <c r="BK267">
        <v>6048</v>
      </c>
      <c r="BL267" t="s">
        <v>234</v>
      </c>
      <c r="BM267">
        <v>6035</v>
      </c>
      <c r="BN267">
        <v>446.3</v>
      </c>
      <c r="BO267">
        <v>63.46</v>
      </c>
      <c r="BP267">
        <v>41.923999999999999</v>
      </c>
      <c r="BQ267">
        <v>551.68399999999997</v>
      </c>
      <c r="BR267">
        <v>14</v>
      </c>
      <c r="BT267">
        <v>6048</v>
      </c>
      <c r="BU267" t="s">
        <v>234</v>
      </c>
      <c r="BV267">
        <v>6035</v>
      </c>
      <c r="BW267" s="73">
        <v>7988</v>
      </c>
      <c r="BX267" s="73">
        <v>3374930</v>
      </c>
      <c r="BZ267" t="s">
        <v>239</v>
      </c>
    </row>
    <row r="268" spans="1:78" x14ac:dyDescent="0.2">
      <c r="A268" s="29">
        <v>261</v>
      </c>
      <c r="B268">
        <v>6091</v>
      </c>
      <c r="C268" t="s">
        <v>237</v>
      </c>
      <c r="D268">
        <v>6091</v>
      </c>
      <c r="E268" s="73">
        <v>7988</v>
      </c>
      <c r="F268">
        <f t="shared" si="98"/>
        <v>927.4</v>
      </c>
      <c r="G268" s="73">
        <f t="shared" si="99"/>
        <v>7988</v>
      </c>
      <c r="H268">
        <f t="shared" si="100"/>
        <v>122.94</v>
      </c>
      <c r="I268">
        <f t="shared" si="100"/>
        <v>26</v>
      </c>
      <c r="J268">
        <f t="shared" si="100"/>
        <v>1076.3399999999999</v>
      </c>
      <c r="K268" s="73">
        <f t="shared" si="101"/>
        <v>7095740</v>
      </c>
      <c r="L268">
        <f t="shared" si="102"/>
        <v>22.5</v>
      </c>
      <c r="M268" s="13">
        <f t="shared" si="103"/>
        <v>8128</v>
      </c>
      <c r="N268" s="13">
        <f t="shared" si="104"/>
        <v>5</v>
      </c>
      <c r="O268" s="16">
        <f t="shared" si="105"/>
        <v>8133</v>
      </c>
      <c r="P268" s="13"/>
      <c r="Q268" s="13">
        <f t="shared" si="106"/>
        <v>7537907</v>
      </c>
      <c r="R268" s="13">
        <f t="shared" si="107"/>
        <v>7166697</v>
      </c>
      <c r="S268" s="13">
        <f t="shared" si="108"/>
        <v>0</v>
      </c>
      <c r="T268" s="13">
        <f t="shared" si="109"/>
        <v>7542544</v>
      </c>
      <c r="U268" s="13">
        <f t="shared" si="110"/>
        <v>0</v>
      </c>
      <c r="V268" s="11"/>
      <c r="W268" s="11"/>
      <c r="X268" s="11">
        <f t="shared" si="111"/>
        <v>4637</v>
      </c>
      <c r="Y268" s="11">
        <f t="shared" si="112"/>
        <v>130</v>
      </c>
      <c r="Z268" s="11">
        <f t="shared" si="113"/>
        <v>615</v>
      </c>
      <c r="AA268" s="112">
        <f t="shared" si="114"/>
        <v>113</v>
      </c>
      <c r="AB268" s="11">
        <f t="shared" si="115"/>
        <v>5382</v>
      </c>
      <c r="AC268" s="11">
        <f t="shared" si="116"/>
        <v>0</v>
      </c>
      <c r="AD268" s="11">
        <f t="shared" si="95"/>
        <v>0</v>
      </c>
      <c r="AF268">
        <f t="shared" si="96"/>
        <v>0</v>
      </c>
      <c r="AH268">
        <f t="shared" si="117"/>
        <v>0</v>
      </c>
      <c r="AK268">
        <f t="shared" si="97"/>
        <v>6091</v>
      </c>
      <c r="AP268">
        <v>6091</v>
      </c>
      <c r="AQ268" t="s">
        <v>237</v>
      </c>
      <c r="AR268">
        <v>6091</v>
      </c>
      <c r="AS268" s="73">
        <v>7988</v>
      </c>
      <c r="AT268">
        <v>927.4</v>
      </c>
      <c r="AU268" s="73">
        <v>7988</v>
      </c>
      <c r="AV268">
        <v>123</v>
      </c>
      <c r="AW268" s="73">
        <v>45308</v>
      </c>
      <c r="AX268" s="73">
        <v>63382</v>
      </c>
      <c r="AY268" s="73">
        <v>7408071</v>
      </c>
      <c r="BA268">
        <v>6094</v>
      </c>
      <c r="BB268">
        <v>64.14</v>
      </c>
      <c r="BC268">
        <v>24.332000000000001</v>
      </c>
      <c r="BD268">
        <v>558.47199999999998</v>
      </c>
      <c r="BE268">
        <v>10</v>
      </c>
      <c r="BF268">
        <v>6094</v>
      </c>
      <c r="BG268" s="73">
        <v>3905333</v>
      </c>
      <c r="BH268">
        <v>6094</v>
      </c>
      <c r="BI268" s="73">
        <v>3829560</v>
      </c>
      <c r="BJ268">
        <v>10</v>
      </c>
      <c r="BK268">
        <v>6091</v>
      </c>
      <c r="BL268" t="s">
        <v>237</v>
      </c>
      <c r="BM268">
        <v>6091</v>
      </c>
      <c r="BN268">
        <v>927.4</v>
      </c>
      <c r="BO268">
        <v>122.94</v>
      </c>
      <c r="BP268">
        <v>26</v>
      </c>
      <c r="BQ268" s="110">
        <v>1076.3399999999999</v>
      </c>
      <c r="BR268">
        <v>22.5</v>
      </c>
      <c r="BT268">
        <v>6091</v>
      </c>
      <c r="BU268" t="s">
        <v>237</v>
      </c>
      <c r="BV268">
        <v>6091</v>
      </c>
      <c r="BW268" s="73">
        <v>7988</v>
      </c>
      <c r="BX268" s="73">
        <v>7095740</v>
      </c>
      <c r="BZ268" t="s">
        <v>240</v>
      </c>
    </row>
    <row r="269" spans="1:78" x14ac:dyDescent="0.2">
      <c r="A269" s="29">
        <v>262</v>
      </c>
      <c r="B269">
        <v>6093</v>
      </c>
      <c r="C269" t="s">
        <v>236</v>
      </c>
      <c r="D269">
        <v>6093</v>
      </c>
      <c r="E269" s="73">
        <v>7988</v>
      </c>
      <c r="F269">
        <f t="shared" si="98"/>
        <v>1464.7</v>
      </c>
      <c r="G269" s="73">
        <f t="shared" si="99"/>
        <v>7988</v>
      </c>
      <c r="H269">
        <f t="shared" si="100"/>
        <v>121.3</v>
      </c>
      <c r="I269">
        <f t="shared" si="100"/>
        <v>12.512</v>
      </c>
      <c r="J269">
        <f t="shared" si="100"/>
        <v>1598.5119999999999</v>
      </c>
      <c r="K269" s="73">
        <f t="shared" si="101"/>
        <v>11404468</v>
      </c>
      <c r="L269">
        <f t="shared" si="102"/>
        <v>34.5</v>
      </c>
      <c r="M269" s="13">
        <f t="shared" si="103"/>
        <v>8128</v>
      </c>
      <c r="N269" s="13">
        <f t="shared" si="104"/>
        <v>5</v>
      </c>
      <c r="O269" s="16">
        <f t="shared" si="105"/>
        <v>8133</v>
      </c>
      <c r="P269" s="13"/>
      <c r="Q269" s="13">
        <f t="shared" si="106"/>
        <v>11905082</v>
      </c>
      <c r="R269" s="13">
        <f t="shared" si="107"/>
        <v>11518513</v>
      </c>
      <c r="S269" s="13">
        <f t="shared" si="108"/>
        <v>0</v>
      </c>
      <c r="T269" s="13">
        <f t="shared" si="109"/>
        <v>11912405</v>
      </c>
      <c r="U269" s="13">
        <f t="shared" si="110"/>
        <v>0</v>
      </c>
      <c r="V269" s="11"/>
      <c r="W269" s="11"/>
      <c r="X269" s="11">
        <f t="shared" si="111"/>
        <v>7324</v>
      </c>
      <c r="Y269" s="11">
        <f t="shared" si="112"/>
        <v>63</v>
      </c>
      <c r="Z269" s="11">
        <f t="shared" si="113"/>
        <v>607</v>
      </c>
      <c r="AA269" s="112">
        <f t="shared" si="114"/>
        <v>173</v>
      </c>
      <c r="AB269" s="11">
        <f t="shared" si="115"/>
        <v>7994</v>
      </c>
      <c r="AC269" s="11">
        <f t="shared" si="116"/>
        <v>0</v>
      </c>
      <c r="AD269" s="11">
        <f t="shared" si="95"/>
        <v>0</v>
      </c>
      <c r="AF269">
        <f t="shared" si="96"/>
        <v>0</v>
      </c>
      <c r="AH269">
        <f t="shared" si="117"/>
        <v>0</v>
      </c>
      <c r="AK269">
        <f t="shared" si="97"/>
        <v>6093</v>
      </c>
      <c r="AP269">
        <v>6093</v>
      </c>
      <c r="AQ269" t="s">
        <v>236</v>
      </c>
      <c r="AR269">
        <v>6093</v>
      </c>
      <c r="AS269" s="73">
        <v>7988</v>
      </c>
      <c r="AT269" s="110">
        <v>1464.7</v>
      </c>
      <c r="AU269" s="73">
        <v>7988</v>
      </c>
      <c r="AV269">
        <v>121</v>
      </c>
      <c r="AW269" s="73">
        <v>25696</v>
      </c>
      <c r="AX269" s="73">
        <v>36197</v>
      </c>
      <c r="AY269" s="73">
        <v>11700024</v>
      </c>
      <c r="BA269">
        <v>6095</v>
      </c>
      <c r="BB269">
        <v>64.180000000000007</v>
      </c>
      <c r="BC269">
        <v>33.674999999999997</v>
      </c>
      <c r="BD269">
        <v>723.05499999999995</v>
      </c>
      <c r="BE269">
        <v>10</v>
      </c>
      <c r="BF269">
        <v>6095</v>
      </c>
      <c r="BG269" s="73">
        <v>4882896</v>
      </c>
      <c r="BH269">
        <v>6095</v>
      </c>
      <c r="BI269" s="73">
        <v>5107884</v>
      </c>
      <c r="BJ269">
        <v>10</v>
      </c>
      <c r="BK269">
        <v>6093</v>
      </c>
      <c r="BL269" t="s">
        <v>236</v>
      </c>
      <c r="BM269">
        <v>6093</v>
      </c>
      <c r="BN269" s="110">
        <v>1464.7</v>
      </c>
      <c r="BO269">
        <v>121.3</v>
      </c>
      <c r="BP269">
        <v>12.512</v>
      </c>
      <c r="BQ269" s="110">
        <v>1598.5119999999999</v>
      </c>
      <c r="BR269">
        <v>34.5</v>
      </c>
      <c r="BT269">
        <v>6093</v>
      </c>
      <c r="BU269" t="s">
        <v>236</v>
      </c>
      <c r="BV269">
        <v>6093</v>
      </c>
      <c r="BW269" s="73">
        <v>7988</v>
      </c>
      <c r="BX269" s="73">
        <v>11404468</v>
      </c>
      <c r="BZ269" t="s">
        <v>348</v>
      </c>
    </row>
    <row r="270" spans="1:78" x14ac:dyDescent="0.2">
      <c r="A270" s="29">
        <v>263</v>
      </c>
      <c r="B270">
        <v>6094</v>
      </c>
      <c r="C270" t="s">
        <v>243</v>
      </c>
      <c r="D270">
        <v>6094</v>
      </c>
      <c r="E270" s="73">
        <v>7988</v>
      </c>
      <c r="F270">
        <f t="shared" si="98"/>
        <v>470</v>
      </c>
      <c r="G270" s="73">
        <f t="shared" si="99"/>
        <v>7988</v>
      </c>
      <c r="H270">
        <f t="shared" si="100"/>
        <v>64.14</v>
      </c>
      <c r="I270">
        <f t="shared" si="100"/>
        <v>24.332000000000001</v>
      </c>
      <c r="J270">
        <f t="shared" si="100"/>
        <v>558.47199999999998</v>
      </c>
      <c r="K270" s="73">
        <f t="shared" si="101"/>
        <v>3905333</v>
      </c>
      <c r="L270">
        <f t="shared" si="102"/>
        <v>10</v>
      </c>
      <c r="M270" s="13">
        <f t="shared" si="103"/>
        <v>8128</v>
      </c>
      <c r="N270" s="13">
        <f t="shared" si="104"/>
        <v>5</v>
      </c>
      <c r="O270" s="16">
        <f t="shared" si="105"/>
        <v>8133</v>
      </c>
      <c r="P270" s="13"/>
      <c r="Q270" s="13">
        <f t="shared" si="106"/>
        <v>3820160</v>
      </c>
      <c r="R270" s="13">
        <f t="shared" si="107"/>
        <v>3944386</v>
      </c>
      <c r="S270" s="13">
        <f t="shared" si="108"/>
        <v>124226</v>
      </c>
      <c r="T270" s="13">
        <f t="shared" si="109"/>
        <v>3822510</v>
      </c>
      <c r="U270" s="13">
        <f t="shared" si="110"/>
        <v>121876</v>
      </c>
      <c r="V270" s="11"/>
      <c r="W270" s="11"/>
      <c r="X270" s="11">
        <f t="shared" si="111"/>
        <v>2350</v>
      </c>
      <c r="Y270" s="11">
        <f t="shared" si="112"/>
        <v>122</v>
      </c>
      <c r="Z270" s="11">
        <f t="shared" si="113"/>
        <v>321</v>
      </c>
      <c r="AA270" s="112">
        <f t="shared" si="114"/>
        <v>50</v>
      </c>
      <c r="AB270" s="11">
        <f t="shared" si="115"/>
        <v>2793</v>
      </c>
      <c r="AC270" s="11">
        <f t="shared" si="116"/>
        <v>0</v>
      </c>
      <c r="AD270" s="11">
        <f t="shared" si="95"/>
        <v>121876</v>
      </c>
      <c r="AF270">
        <f t="shared" si="96"/>
        <v>124226</v>
      </c>
      <c r="AH270">
        <f t="shared" si="117"/>
        <v>2350</v>
      </c>
      <c r="AK270">
        <f t="shared" si="97"/>
        <v>6094</v>
      </c>
      <c r="AP270">
        <v>6094</v>
      </c>
      <c r="AQ270" t="s">
        <v>243</v>
      </c>
      <c r="AR270">
        <v>6094</v>
      </c>
      <c r="AS270" s="73">
        <v>7988</v>
      </c>
      <c r="AT270">
        <v>470</v>
      </c>
      <c r="AU270" s="73">
        <v>7988</v>
      </c>
      <c r="AV270">
        <v>64</v>
      </c>
      <c r="AW270" s="73">
        <v>8093</v>
      </c>
      <c r="AX270" s="73">
        <v>12464</v>
      </c>
      <c r="AY270" s="73">
        <v>3754360</v>
      </c>
      <c r="BA270">
        <v>6096</v>
      </c>
      <c r="BB270">
        <v>109.25</v>
      </c>
      <c r="BC270">
        <v>127.358</v>
      </c>
      <c r="BD270" s="110">
        <v>1281.6079999999999</v>
      </c>
      <c r="BE270">
        <v>25</v>
      </c>
      <c r="BF270">
        <v>6096</v>
      </c>
      <c r="BG270" s="73">
        <v>8920367</v>
      </c>
      <c r="BH270">
        <v>6096</v>
      </c>
      <c r="BI270" s="73">
        <v>8602440</v>
      </c>
      <c r="BJ270">
        <v>25</v>
      </c>
      <c r="BK270">
        <v>6094</v>
      </c>
      <c r="BL270" t="s">
        <v>243</v>
      </c>
      <c r="BM270">
        <v>6094</v>
      </c>
      <c r="BN270">
        <v>470</v>
      </c>
      <c r="BO270">
        <v>64.14</v>
      </c>
      <c r="BP270">
        <v>24.332000000000001</v>
      </c>
      <c r="BQ270">
        <v>558.47199999999998</v>
      </c>
      <c r="BR270">
        <v>10</v>
      </c>
      <c r="BT270">
        <v>6094</v>
      </c>
      <c r="BU270" t="s">
        <v>243</v>
      </c>
      <c r="BV270">
        <v>6094</v>
      </c>
      <c r="BW270" s="73">
        <v>7988</v>
      </c>
      <c r="BX270" s="73">
        <v>3905333</v>
      </c>
      <c r="BZ270" t="s">
        <v>241</v>
      </c>
    </row>
    <row r="271" spans="1:78" x14ac:dyDescent="0.2">
      <c r="A271" s="29">
        <v>264</v>
      </c>
      <c r="B271">
        <v>6095</v>
      </c>
      <c r="C271" t="s">
        <v>238</v>
      </c>
      <c r="D271">
        <v>6095</v>
      </c>
      <c r="E271" s="73">
        <v>7988</v>
      </c>
      <c r="F271">
        <f t="shared" si="98"/>
        <v>625.20000000000005</v>
      </c>
      <c r="G271" s="73">
        <f t="shared" si="99"/>
        <v>8010</v>
      </c>
      <c r="H271">
        <f t="shared" si="100"/>
        <v>64.180000000000007</v>
      </c>
      <c r="I271">
        <f t="shared" si="100"/>
        <v>33.674999999999997</v>
      </c>
      <c r="J271">
        <f t="shared" si="100"/>
        <v>723.05499999999995</v>
      </c>
      <c r="K271" s="73">
        <f t="shared" si="101"/>
        <v>4882896</v>
      </c>
      <c r="L271">
        <f t="shared" si="102"/>
        <v>10</v>
      </c>
      <c r="M271" s="13">
        <f t="shared" si="103"/>
        <v>8150</v>
      </c>
      <c r="N271" s="13">
        <f t="shared" si="104"/>
        <v>0</v>
      </c>
      <c r="O271" s="16">
        <f t="shared" si="105"/>
        <v>8150</v>
      </c>
      <c r="P271" s="13"/>
      <c r="Q271" s="13">
        <f t="shared" si="106"/>
        <v>5095380</v>
      </c>
      <c r="R271" s="13">
        <f t="shared" si="107"/>
        <v>4931725</v>
      </c>
      <c r="S271" s="13">
        <f t="shared" si="108"/>
        <v>0</v>
      </c>
      <c r="T271" s="13">
        <f t="shared" si="109"/>
        <v>5095380</v>
      </c>
      <c r="U271" s="13">
        <f t="shared" si="110"/>
        <v>0</v>
      </c>
      <c r="V271" s="11"/>
      <c r="W271" s="11"/>
      <c r="X271" s="11">
        <f t="shared" si="111"/>
        <v>0</v>
      </c>
      <c r="Y271" s="11">
        <f t="shared" si="112"/>
        <v>0</v>
      </c>
      <c r="Z271" s="11">
        <f t="shared" si="113"/>
        <v>0</v>
      </c>
      <c r="AA271" s="112">
        <f t="shared" si="114"/>
        <v>50</v>
      </c>
      <c r="AB271" s="11">
        <f t="shared" si="115"/>
        <v>0</v>
      </c>
      <c r="AC271" s="11">
        <f t="shared" si="116"/>
        <v>3615</v>
      </c>
      <c r="AD271" s="11">
        <f t="shared" si="95"/>
        <v>0</v>
      </c>
      <c r="AF271">
        <f t="shared" si="96"/>
        <v>0</v>
      </c>
      <c r="AH271">
        <f t="shared" si="117"/>
        <v>0</v>
      </c>
      <c r="AK271">
        <f t="shared" si="97"/>
        <v>6095</v>
      </c>
      <c r="AP271">
        <v>6095</v>
      </c>
      <c r="AQ271" t="s">
        <v>238</v>
      </c>
      <c r="AR271">
        <v>6095</v>
      </c>
      <c r="AS271" s="73">
        <v>7988</v>
      </c>
      <c r="AT271">
        <v>625.20000000000005</v>
      </c>
      <c r="AU271" s="73">
        <v>8010</v>
      </c>
      <c r="AV271">
        <v>64</v>
      </c>
      <c r="AW271" s="73">
        <v>25154</v>
      </c>
      <c r="AX271" s="73">
        <v>34940</v>
      </c>
      <c r="AY271" s="73">
        <v>5007852</v>
      </c>
      <c r="BA271">
        <v>6097</v>
      </c>
      <c r="BB271">
        <v>20.420000000000002</v>
      </c>
      <c r="BC271">
        <v>23.109000000000002</v>
      </c>
      <c r="BD271">
        <v>209.12899999999999</v>
      </c>
      <c r="BE271">
        <v>2</v>
      </c>
      <c r="BF271">
        <v>6097</v>
      </c>
      <c r="BG271" s="73">
        <v>1504140</v>
      </c>
      <c r="BH271">
        <v>6097</v>
      </c>
      <c r="BI271" s="73">
        <v>1349309</v>
      </c>
      <c r="BJ271">
        <v>2</v>
      </c>
      <c r="BK271">
        <v>6095</v>
      </c>
      <c r="BL271" t="s">
        <v>238</v>
      </c>
      <c r="BM271">
        <v>6095</v>
      </c>
      <c r="BN271">
        <v>625.20000000000005</v>
      </c>
      <c r="BO271">
        <v>64.180000000000007</v>
      </c>
      <c r="BP271">
        <v>33.674999999999997</v>
      </c>
      <c r="BQ271">
        <v>723.05499999999995</v>
      </c>
      <c r="BR271">
        <v>10</v>
      </c>
      <c r="BT271">
        <v>6095</v>
      </c>
      <c r="BU271" t="s">
        <v>238</v>
      </c>
      <c r="BV271">
        <v>6095</v>
      </c>
      <c r="BW271" s="73">
        <v>8010</v>
      </c>
      <c r="BX271" s="73">
        <v>4882896</v>
      </c>
      <c r="BZ271" t="s">
        <v>242</v>
      </c>
    </row>
    <row r="272" spans="1:78" x14ac:dyDescent="0.2">
      <c r="A272" s="29">
        <v>265</v>
      </c>
      <c r="B272">
        <v>6096</v>
      </c>
      <c r="C272" t="s">
        <v>406</v>
      </c>
      <c r="D272">
        <v>6096</v>
      </c>
      <c r="E272" s="73">
        <v>7988</v>
      </c>
      <c r="F272">
        <f t="shared" si="98"/>
        <v>1045</v>
      </c>
      <c r="G272" s="73">
        <f t="shared" si="99"/>
        <v>8072</v>
      </c>
      <c r="H272">
        <f t="shared" si="100"/>
        <v>109.25</v>
      </c>
      <c r="I272">
        <f t="shared" si="100"/>
        <v>127.358</v>
      </c>
      <c r="J272">
        <f t="shared" si="100"/>
        <v>1281.6079999999999</v>
      </c>
      <c r="K272" s="73">
        <f t="shared" si="101"/>
        <v>8920367</v>
      </c>
      <c r="L272">
        <f t="shared" si="102"/>
        <v>25</v>
      </c>
      <c r="M272" s="13">
        <f t="shared" si="103"/>
        <v>8212</v>
      </c>
      <c r="N272" s="13">
        <f t="shared" si="104"/>
        <v>0</v>
      </c>
      <c r="O272" s="16">
        <f t="shared" si="105"/>
        <v>8212</v>
      </c>
      <c r="P272" s="13"/>
      <c r="Q272" s="13">
        <f t="shared" si="106"/>
        <v>8581540</v>
      </c>
      <c r="R272" s="13">
        <f t="shared" si="107"/>
        <v>9009571</v>
      </c>
      <c r="S272" s="13">
        <f t="shared" si="108"/>
        <v>428031</v>
      </c>
      <c r="T272" s="13">
        <f t="shared" si="109"/>
        <v>8581540</v>
      </c>
      <c r="U272" s="13">
        <f t="shared" si="110"/>
        <v>428031</v>
      </c>
      <c r="V272" s="11"/>
      <c r="W272" s="11"/>
      <c r="X272" s="11">
        <f t="shared" si="111"/>
        <v>0</v>
      </c>
      <c r="Y272" s="11">
        <f t="shared" si="112"/>
        <v>0</v>
      </c>
      <c r="Z272" s="11">
        <f t="shared" si="113"/>
        <v>0</v>
      </c>
      <c r="AA272" s="112">
        <f t="shared" si="114"/>
        <v>125</v>
      </c>
      <c r="AB272" s="11">
        <f t="shared" si="115"/>
        <v>0</v>
      </c>
      <c r="AC272" s="11">
        <f t="shared" si="116"/>
        <v>6408</v>
      </c>
      <c r="AD272" s="11">
        <f t="shared" si="95"/>
        <v>428031</v>
      </c>
      <c r="AF272">
        <f t="shared" si="96"/>
        <v>428031</v>
      </c>
      <c r="AH272">
        <f t="shared" si="117"/>
        <v>0</v>
      </c>
      <c r="AK272">
        <f t="shared" si="97"/>
        <v>6096</v>
      </c>
      <c r="AP272">
        <v>6096</v>
      </c>
      <c r="AQ272" t="s">
        <v>406</v>
      </c>
      <c r="AR272">
        <v>6096</v>
      </c>
      <c r="AS272" s="73">
        <v>7988</v>
      </c>
      <c r="AT272" s="110">
        <v>1045</v>
      </c>
      <c r="AU272" s="73">
        <v>8072</v>
      </c>
      <c r="AV272">
        <v>109</v>
      </c>
      <c r="AW272" s="73">
        <v>46662</v>
      </c>
      <c r="AX272" s="73">
        <v>61377</v>
      </c>
      <c r="AY272" s="73">
        <v>8435240</v>
      </c>
      <c r="BA272">
        <v>6098</v>
      </c>
      <c r="BB272">
        <v>211.54</v>
      </c>
      <c r="BC272">
        <v>73.887</v>
      </c>
      <c r="BD272" s="110">
        <v>1613.9269999999999</v>
      </c>
      <c r="BE272">
        <v>39.5</v>
      </c>
      <c r="BF272">
        <v>6098</v>
      </c>
      <c r="BG272" s="73">
        <v>10906815</v>
      </c>
      <c r="BH272">
        <v>6098</v>
      </c>
      <c r="BI272" s="73">
        <v>10824618</v>
      </c>
      <c r="BJ272">
        <v>39.5</v>
      </c>
      <c r="BK272">
        <v>6096</v>
      </c>
      <c r="BL272" t="s">
        <v>406</v>
      </c>
      <c r="BM272">
        <v>6096</v>
      </c>
      <c r="BN272" s="110">
        <v>1045</v>
      </c>
      <c r="BO272">
        <v>109.25</v>
      </c>
      <c r="BP272">
        <v>127.358</v>
      </c>
      <c r="BQ272" s="110">
        <v>1281.6079999999999</v>
      </c>
      <c r="BR272">
        <v>25</v>
      </c>
      <c r="BT272">
        <v>6096</v>
      </c>
      <c r="BU272" t="s">
        <v>406</v>
      </c>
      <c r="BV272">
        <v>6096</v>
      </c>
      <c r="BW272" s="73">
        <v>8072</v>
      </c>
      <c r="BX272" s="73">
        <v>8920367</v>
      </c>
      <c r="BZ272" t="s">
        <v>406</v>
      </c>
    </row>
    <row r="273" spans="1:78" x14ac:dyDescent="0.2">
      <c r="A273" s="29">
        <v>266</v>
      </c>
      <c r="B273">
        <v>6097</v>
      </c>
      <c r="C273" t="s">
        <v>240</v>
      </c>
      <c r="D273">
        <v>6097</v>
      </c>
      <c r="E273" s="73">
        <v>7988</v>
      </c>
      <c r="F273">
        <f t="shared" si="98"/>
        <v>165.6</v>
      </c>
      <c r="G273" s="73">
        <f t="shared" si="99"/>
        <v>7988</v>
      </c>
      <c r="H273">
        <f t="shared" si="100"/>
        <v>20.420000000000002</v>
      </c>
      <c r="I273">
        <f t="shared" si="100"/>
        <v>23.109000000000002</v>
      </c>
      <c r="J273">
        <f t="shared" si="100"/>
        <v>209.12899999999999</v>
      </c>
      <c r="K273" s="73">
        <f t="shared" si="101"/>
        <v>1504140</v>
      </c>
      <c r="L273">
        <f t="shared" si="102"/>
        <v>2</v>
      </c>
      <c r="M273" s="13">
        <f t="shared" si="103"/>
        <v>8128</v>
      </c>
      <c r="N273" s="13">
        <f t="shared" si="104"/>
        <v>5</v>
      </c>
      <c r="O273" s="16">
        <f t="shared" si="105"/>
        <v>8133</v>
      </c>
      <c r="P273" s="13"/>
      <c r="Q273" s="13">
        <f t="shared" si="106"/>
        <v>1345997</v>
      </c>
      <c r="R273" s="13">
        <f t="shared" si="107"/>
        <v>1519181</v>
      </c>
      <c r="S273" s="13">
        <f t="shared" si="108"/>
        <v>173184</v>
      </c>
      <c r="T273" s="13">
        <f t="shared" si="109"/>
        <v>1346825</v>
      </c>
      <c r="U273" s="13">
        <f t="shared" si="110"/>
        <v>172356</v>
      </c>
      <c r="V273" s="11"/>
      <c r="W273" s="11"/>
      <c r="X273" s="11">
        <f t="shared" si="111"/>
        <v>828</v>
      </c>
      <c r="Y273" s="11">
        <f t="shared" si="112"/>
        <v>116</v>
      </c>
      <c r="Z273" s="11">
        <f t="shared" si="113"/>
        <v>102</v>
      </c>
      <c r="AA273" s="112">
        <f t="shared" si="114"/>
        <v>10</v>
      </c>
      <c r="AB273" s="11">
        <f t="shared" si="115"/>
        <v>1046</v>
      </c>
      <c r="AC273" s="11">
        <f t="shared" si="116"/>
        <v>0</v>
      </c>
      <c r="AD273" s="11">
        <f t="shared" si="95"/>
        <v>172356</v>
      </c>
      <c r="AF273">
        <f t="shared" si="96"/>
        <v>173184</v>
      </c>
      <c r="AH273">
        <f t="shared" si="117"/>
        <v>828</v>
      </c>
      <c r="AK273">
        <f t="shared" si="97"/>
        <v>6097</v>
      </c>
      <c r="AP273">
        <v>6097</v>
      </c>
      <c r="AQ273" t="s">
        <v>240</v>
      </c>
      <c r="AR273">
        <v>6097</v>
      </c>
      <c r="AS273" s="73">
        <v>7988</v>
      </c>
      <c r="AT273">
        <v>165.6</v>
      </c>
      <c r="AU273" s="73">
        <v>7988</v>
      </c>
      <c r="AV273">
        <v>20</v>
      </c>
      <c r="AW273" s="73">
        <v>6015</v>
      </c>
      <c r="AX273" s="73">
        <v>8653</v>
      </c>
      <c r="AY273" s="73">
        <v>1322813</v>
      </c>
      <c r="BA273">
        <v>6099</v>
      </c>
      <c r="BB273">
        <v>113.52</v>
      </c>
      <c r="BC273">
        <v>19.824999999999999</v>
      </c>
      <c r="BD273">
        <v>711.44500000000005</v>
      </c>
      <c r="BE273">
        <v>19</v>
      </c>
      <c r="BF273">
        <v>6099</v>
      </c>
      <c r="BG273" s="73">
        <v>4606976</v>
      </c>
      <c r="BH273">
        <v>6099</v>
      </c>
      <c r="BI273" s="73">
        <v>4717874</v>
      </c>
      <c r="BJ273">
        <v>19</v>
      </c>
      <c r="BK273">
        <v>6097</v>
      </c>
      <c r="BL273" t="s">
        <v>240</v>
      </c>
      <c r="BM273">
        <v>6097</v>
      </c>
      <c r="BN273">
        <v>165.6</v>
      </c>
      <c r="BO273">
        <v>20.420000000000002</v>
      </c>
      <c r="BP273">
        <v>23.109000000000002</v>
      </c>
      <c r="BQ273">
        <v>209.12899999999999</v>
      </c>
      <c r="BR273">
        <v>2</v>
      </c>
      <c r="BT273">
        <v>6097</v>
      </c>
      <c r="BU273" t="s">
        <v>240</v>
      </c>
      <c r="BV273">
        <v>6097</v>
      </c>
      <c r="BW273" s="73">
        <v>7988</v>
      </c>
      <c r="BX273" s="73">
        <v>1504140</v>
      </c>
      <c r="BZ273" t="s">
        <v>243</v>
      </c>
    </row>
    <row r="274" spans="1:78" x14ac:dyDescent="0.2">
      <c r="A274" s="29">
        <v>267</v>
      </c>
      <c r="B274">
        <v>6098</v>
      </c>
      <c r="C274" t="s">
        <v>348</v>
      </c>
      <c r="D274">
        <v>6098</v>
      </c>
      <c r="E274" s="73">
        <v>7988</v>
      </c>
      <c r="F274">
        <f t="shared" si="98"/>
        <v>1328.5</v>
      </c>
      <c r="G274" s="73">
        <f t="shared" si="99"/>
        <v>7988</v>
      </c>
      <c r="H274">
        <f t="shared" si="100"/>
        <v>211.54</v>
      </c>
      <c r="I274">
        <f t="shared" si="100"/>
        <v>73.887</v>
      </c>
      <c r="J274">
        <f t="shared" si="100"/>
        <v>1613.9269999999999</v>
      </c>
      <c r="K274" s="73">
        <f t="shared" si="101"/>
        <v>10906815</v>
      </c>
      <c r="L274">
        <f t="shared" si="102"/>
        <v>39.5</v>
      </c>
      <c r="M274" s="13">
        <f t="shared" si="103"/>
        <v>8128</v>
      </c>
      <c r="N274" s="13">
        <f t="shared" si="104"/>
        <v>5</v>
      </c>
      <c r="O274" s="16">
        <f t="shared" si="105"/>
        <v>8133</v>
      </c>
      <c r="P274" s="13"/>
      <c r="Q274" s="13">
        <f t="shared" si="106"/>
        <v>10798048</v>
      </c>
      <c r="R274" s="13">
        <f t="shared" si="107"/>
        <v>11015883</v>
      </c>
      <c r="S274" s="13">
        <f t="shared" si="108"/>
        <v>217835</v>
      </c>
      <c r="T274" s="13">
        <f t="shared" si="109"/>
        <v>10804691</v>
      </c>
      <c r="U274" s="13">
        <f t="shared" si="110"/>
        <v>211192</v>
      </c>
      <c r="V274" s="11"/>
      <c r="W274" s="11"/>
      <c r="X274" s="11">
        <f t="shared" si="111"/>
        <v>6643</v>
      </c>
      <c r="Y274" s="11">
        <f t="shared" si="112"/>
        <v>369</v>
      </c>
      <c r="Z274" s="11">
        <f t="shared" si="113"/>
        <v>1058</v>
      </c>
      <c r="AA274" s="112">
        <f t="shared" si="114"/>
        <v>198</v>
      </c>
      <c r="AB274" s="11">
        <f t="shared" si="115"/>
        <v>8070</v>
      </c>
      <c r="AC274" s="11">
        <f t="shared" si="116"/>
        <v>0</v>
      </c>
      <c r="AD274" s="11">
        <f t="shared" si="95"/>
        <v>211192</v>
      </c>
      <c r="AF274">
        <f t="shared" si="96"/>
        <v>217835</v>
      </c>
      <c r="AH274">
        <f t="shared" si="117"/>
        <v>6643</v>
      </c>
      <c r="AK274">
        <f t="shared" si="97"/>
        <v>6098</v>
      </c>
      <c r="AP274">
        <v>6098</v>
      </c>
      <c r="AQ274" t="s">
        <v>348</v>
      </c>
      <c r="AR274">
        <v>6098</v>
      </c>
      <c r="AS274" s="73">
        <v>7988</v>
      </c>
      <c r="AT274" s="110">
        <v>1328.5</v>
      </c>
      <c r="AU274" s="73">
        <v>7988</v>
      </c>
      <c r="AV274">
        <v>212</v>
      </c>
      <c r="AW274" s="73">
        <v>48249</v>
      </c>
      <c r="AX274" s="73">
        <v>74508</v>
      </c>
      <c r="AY274" s="73">
        <v>10612058</v>
      </c>
      <c r="BA274">
        <v>6100</v>
      </c>
      <c r="BB274">
        <v>83.7</v>
      </c>
      <c r="BC274">
        <v>40.85</v>
      </c>
      <c r="BD274">
        <v>642.75</v>
      </c>
      <c r="BE274">
        <v>25.5</v>
      </c>
      <c r="BF274">
        <v>6100</v>
      </c>
      <c r="BG274" s="73">
        <v>4303934</v>
      </c>
      <c r="BH274">
        <v>6100</v>
      </c>
      <c r="BI274" s="73">
        <v>4222294</v>
      </c>
      <c r="BJ274">
        <v>25.5</v>
      </c>
      <c r="BK274">
        <v>6098</v>
      </c>
      <c r="BL274" t="s">
        <v>348</v>
      </c>
      <c r="BM274">
        <v>6098</v>
      </c>
      <c r="BN274" s="110">
        <v>1328.5</v>
      </c>
      <c r="BO274">
        <v>211.54</v>
      </c>
      <c r="BP274">
        <v>73.887</v>
      </c>
      <c r="BQ274" s="110">
        <v>1613.9269999999999</v>
      </c>
      <c r="BR274">
        <v>39.5</v>
      </c>
      <c r="BT274">
        <v>6098</v>
      </c>
      <c r="BU274" t="s">
        <v>348</v>
      </c>
      <c r="BV274">
        <v>6098</v>
      </c>
      <c r="BW274" s="73">
        <v>7988</v>
      </c>
      <c r="BX274" s="73">
        <v>10906815</v>
      </c>
      <c r="BZ274" t="s">
        <v>244</v>
      </c>
    </row>
    <row r="275" spans="1:78" x14ac:dyDescent="0.2">
      <c r="A275" s="29">
        <v>268</v>
      </c>
      <c r="B275">
        <v>6100</v>
      </c>
      <c r="C275" t="s">
        <v>241</v>
      </c>
      <c r="D275">
        <v>6100</v>
      </c>
      <c r="E275" s="73">
        <v>7988</v>
      </c>
      <c r="F275">
        <f t="shared" si="98"/>
        <v>518.20000000000005</v>
      </c>
      <c r="G275" s="73">
        <f t="shared" si="99"/>
        <v>7988</v>
      </c>
      <c r="H275">
        <f t="shared" si="100"/>
        <v>83.7</v>
      </c>
      <c r="I275">
        <f t="shared" si="100"/>
        <v>40.85</v>
      </c>
      <c r="J275">
        <f t="shared" si="100"/>
        <v>642.75</v>
      </c>
      <c r="K275" s="73">
        <f t="shared" si="101"/>
        <v>4303934</v>
      </c>
      <c r="L275">
        <f t="shared" si="102"/>
        <v>25.5</v>
      </c>
      <c r="M275" s="13">
        <f t="shared" si="103"/>
        <v>8128</v>
      </c>
      <c r="N275" s="13">
        <f t="shared" si="104"/>
        <v>5</v>
      </c>
      <c r="O275" s="16">
        <f t="shared" si="105"/>
        <v>8133</v>
      </c>
      <c r="P275" s="13"/>
      <c r="Q275" s="13">
        <f t="shared" si="106"/>
        <v>4211930</v>
      </c>
      <c r="R275" s="13">
        <f t="shared" si="107"/>
        <v>4346973</v>
      </c>
      <c r="S275" s="13">
        <f t="shared" si="108"/>
        <v>135043</v>
      </c>
      <c r="T275" s="13">
        <f t="shared" si="109"/>
        <v>4214521</v>
      </c>
      <c r="U275" s="13">
        <f t="shared" si="110"/>
        <v>132452</v>
      </c>
      <c r="V275" s="11"/>
      <c r="W275" s="11"/>
      <c r="X275" s="11">
        <f t="shared" si="111"/>
        <v>2591</v>
      </c>
      <c r="Y275" s="11">
        <f t="shared" si="112"/>
        <v>204</v>
      </c>
      <c r="Z275" s="11">
        <f t="shared" si="113"/>
        <v>419</v>
      </c>
      <c r="AA275" s="112">
        <f t="shared" si="114"/>
        <v>128</v>
      </c>
      <c r="AB275" s="11">
        <f t="shared" si="115"/>
        <v>3214</v>
      </c>
      <c r="AC275" s="11">
        <f t="shared" si="116"/>
        <v>0</v>
      </c>
      <c r="AD275" s="11">
        <f t="shared" si="95"/>
        <v>132452</v>
      </c>
      <c r="AF275">
        <f t="shared" si="96"/>
        <v>135043</v>
      </c>
      <c r="AH275">
        <f t="shared" si="117"/>
        <v>2591</v>
      </c>
      <c r="AK275">
        <f t="shared" si="97"/>
        <v>6100</v>
      </c>
      <c r="AP275">
        <v>6100</v>
      </c>
      <c r="AQ275" t="s">
        <v>241</v>
      </c>
      <c r="AR275">
        <v>6100</v>
      </c>
      <c r="AS275" s="73">
        <v>7988</v>
      </c>
      <c r="AT275">
        <v>518.20000000000005</v>
      </c>
      <c r="AU275" s="73">
        <v>7988</v>
      </c>
      <c r="AV275">
        <v>84</v>
      </c>
      <c r="AW275" s="73">
        <v>27826</v>
      </c>
      <c r="AX275" s="73">
        <v>41495</v>
      </c>
      <c r="AY275" s="73">
        <v>4139382</v>
      </c>
      <c r="BA275">
        <v>6101</v>
      </c>
      <c r="BB275" s="110">
        <v>1105.02</v>
      </c>
      <c r="BC275">
        <v>168.84100000000001</v>
      </c>
      <c r="BD275" s="110">
        <v>8573.4609999999993</v>
      </c>
      <c r="BE275">
        <v>127</v>
      </c>
      <c r="BF275">
        <v>6101</v>
      </c>
      <c r="BG275" s="73">
        <v>58221337</v>
      </c>
      <c r="BH275">
        <v>6101</v>
      </c>
      <c r="BI275" s="73">
        <v>59477141</v>
      </c>
      <c r="BJ275">
        <v>127</v>
      </c>
      <c r="BK275">
        <v>6100</v>
      </c>
      <c r="BL275" t="s">
        <v>241</v>
      </c>
      <c r="BM275">
        <v>6100</v>
      </c>
      <c r="BN275">
        <v>518.20000000000005</v>
      </c>
      <c r="BO275">
        <v>83.7</v>
      </c>
      <c r="BP275">
        <v>40.85</v>
      </c>
      <c r="BQ275">
        <v>642.75</v>
      </c>
      <c r="BR275">
        <v>25.5</v>
      </c>
      <c r="BT275">
        <v>6100</v>
      </c>
      <c r="BU275" t="s">
        <v>241</v>
      </c>
      <c r="BV275">
        <v>6100</v>
      </c>
      <c r="BW275" s="73">
        <v>7988</v>
      </c>
      <c r="BX275" s="73">
        <v>4303934</v>
      </c>
      <c r="BZ275" t="s">
        <v>245</v>
      </c>
    </row>
    <row r="276" spans="1:78" x14ac:dyDescent="0.2">
      <c r="A276" s="29">
        <v>269</v>
      </c>
      <c r="B276">
        <v>6101</v>
      </c>
      <c r="C276" t="s">
        <v>242</v>
      </c>
      <c r="D276">
        <v>6101</v>
      </c>
      <c r="E276" s="73">
        <v>7988</v>
      </c>
      <c r="F276">
        <f t="shared" si="98"/>
        <v>7299.6</v>
      </c>
      <c r="G276" s="73">
        <f t="shared" si="99"/>
        <v>7988</v>
      </c>
      <c r="H276">
        <f t="shared" si="100"/>
        <v>1105.02</v>
      </c>
      <c r="I276">
        <f t="shared" si="100"/>
        <v>168.84100000000001</v>
      </c>
      <c r="J276">
        <f t="shared" si="100"/>
        <v>8573.4609999999993</v>
      </c>
      <c r="K276" s="73">
        <f t="shared" si="101"/>
        <v>58221337</v>
      </c>
      <c r="L276">
        <f t="shared" si="102"/>
        <v>127</v>
      </c>
      <c r="M276" s="13">
        <f t="shared" si="103"/>
        <v>8128</v>
      </c>
      <c r="N276" s="13">
        <f t="shared" si="104"/>
        <v>5</v>
      </c>
      <c r="O276" s="16">
        <f t="shared" si="105"/>
        <v>8133</v>
      </c>
      <c r="P276" s="13"/>
      <c r="Q276" s="13">
        <f t="shared" si="106"/>
        <v>59331149</v>
      </c>
      <c r="R276" s="13">
        <f t="shared" si="107"/>
        <v>58803550</v>
      </c>
      <c r="S276" s="13">
        <f t="shared" si="108"/>
        <v>0</v>
      </c>
      <c r="T276" s="13">
        <f t="shared" si="109"/>
        <v>59367647</v>
      </c>
      <c r="U276" s="13">
        <f t="shared" si="110"/>
        <v>0</v>
      </c>
      <c r="V276" s="11"/>
      <c r="W276" s="11"/>
      <c r="X276" s="11">
        <f t="shared" si="111"/>
        <v>36498</v>
      </c>
      <c r="Y276" s="11">
        <f t="shared" si="112"/>
        <v>844</v>
      </c>
      <c r="Z276" s="11">
        <f t="shared" si="113"/>
        <v>5525</v>
      </c>
      <c r="AA276" s="112">
        <f t="shared" si="114"/>
        <v>635</v>
      </c>
      <c r="AB276" s="11">
        <f t="shared" si="115"/>
        <v>42867</v>
      </c>
      <c r="AC276" s="11">
        <f t="shared" si="116"/>
        <v>0</v>
      </c>
      <c r="AD276" s="11">
        <f t="shared" si="95"/>
        <v>0</v>
      </c>
      <c r="AF276">
        <f t="shared" si="96"/>
        <v>0</v>
      </c>
      <c r="AH276">
        <f t="shared" si="117"/>
        <v>0</v>
      </c>
      <c r="AK276">
        <f t="shared" si="97"/>
        <v>6101</v>
      </c>
      <c r="AP276">
        <v>6101</v>
      </c>
      <c r="AQ276" t="s">
        <v>242</v>
      </c>
      <c r="AR276">
        <v>6101</v>
      </c>
      <c r="AS276" s="73">
        <v>7988</v>
      </c>
      <c r="AT276" s="110">
        <v>7299.6</v>
      </c>
      <c r="AU276" s="73">
        <v>7988</v>
      </c>
      <c r="AV276" s="73">
        <v>1105</v>
      </c>
      <c r="AW276" s="73">
        <v>120303</v>
      </c>
      <c r="AX276" s="73">
        <v>194449</v>
      </c>
      <c r="AY276" s="73">
        <v>58309205</v>
      </c>
      <c r="BA276">
        <v>6102</v>
      </c>
      <c r="BB276">
        <v>318.52999999999997</v>
      </c>
      <c r="BC276">
        <v>47.061999999999998</v>
      </c>
      <c r="BD276" s="110">
        <v>2229.4920000000002</v>
      </c>
      <c r="BE276">
        <v>63</v>
      </c>
      <c r="BF276">
        <v>6102</v>
      </c>
      <c r="BG276" s="73">
        <v>15554234</v>
      </c>
      <c r="BH276">
        <v>6102</v>
      </c>
      <c r="BI276" s="73">
        <v>15187057</v>
      </c>
      <c r="BJ276">
        <v>63</v>
      </c>
      <c r="BK276">
        <v>6101</v>
      </c>
      <c r="BL276" t="s">
        <v>242</v>
      </c>
      <c r="BM276">
        <v>6101</v>
      </c>
      <c r="BN276" s="110">
        <v>7299.6</v>
      </c>
      <c r="BO276" s="110">
        <v>1105.02</v>
      </c>
      <c r="BP276">
        <v>168.84100000000001</v>
      </c>
      <c r="BQ276" s="110">
        <v>8573.4609999999993</v>
      </c>
      <c r="BR276">
        <v>127</v>
      </c>
      <c r="BT276">
        <v>6101</v>
      </c>
      <c r="BU276" t="s">
        <v>242</v>
      </c>
      <c r="BV276">
        <v>6101</v>
      </c>
      <c r="BW276" s="73">
        <v>7988</v>
      </c>
      <c r="BX276" s="73">
        <v>58221337</v>
      </c>
      <c r="BZ276" t="s">
        <v>246</v>
      </c>
    </row>
    <row r="277" spans="1:78" x14ac:dyDescent="0.2">
      <c r="A277" s="29">
        <v>270</v>
      </c>
      <c r="B277">
        <v>6102</v>
      </c>
      <c r="C277" t="s">
        <v>244</v>
      </c>
      <c r="D277">
        <v>6102</v>
      </c>
      <c r="E277" s="73">
        <v>7988</v>
      </c>
      <c r="F277">
        <f t="shared" si="98"/>
        <v>1863.9</v>
      </c>
      <c r="G277" s="73">
        <f t="shared" si="99"/>
        <v>7988</v>
      </c>
      <c r="H277">
        <f t="shared" si="100"/>
        <v>318.52999999999997</v>
      </c>
      <c r="I277">
        <f t="shared" si="100"/>
        <v>47.061999999999998</v>
      </c>
      <c r="J277">
        <f t="shared" si="100"/>
        <v>2229.4920000000002</v>
      </c>
      <c r="K277" s="73">
        <f t="shared" si="101"/>
        <v>15554234</v>
      </c>
      <c r="L277">
        <f t="shared" si="102"/>
        <v>63</v>
      </c>
      <c r="M277" s="13">
        <f t="shared" si="103"/>
        <v>8128</v>
      </c>
      <c r="N277" s="13">
        <f t="shared" si="104"/>
        <v>5</v>
      </c>
      <c r="O277" s="16">
        <f t="shared" si="105"/>
        <v>8133</v>
      </c>
      <c r="P277" s="13"/>
      <c r="Q277" s="13">
        <f t="shared" si="106"/>
        <v>15149779</v>
      </c>
      <c r="R277" s="13">
        <f t="shared" si="107"/>
        <v>15709776</v>
      </c>
      <c r="S277" s="13">
        <f t="shared" si="108"/>
        <v>559997</v>
      </c>
      <c r="T277" s="13">
        <f t="shared" si="109"/>
        <v>15159099</v>
      </c>
      <c r="U277" s="13">
        <f t="shared" si="110"/>
        <v>550677</v>
      </c>
      <c r="V277" s="11"/>
      <c r="W277" s="11"/>
      <c r="X277" s="11">
        <f t="shared" si="111"/>
        <v>9320</v>
      </c>
      <c r="Y277" s="11">
        <f t="shared" si="112"/>
        <v>235</v>
      </c>
      <c r="Z277" s="11">
        <f t="shared" si="113"/>
        <v>1593</v>
      </c>
      <c r="AA277" s="112">
        <f t="shared" si="114"/>
        <v>315</v>
      </c>
      <c r="AB277" s="11">
        <f t="shared" si="115"/>
        <v>11148</v>
      </c>
      <c r="AC277" s="11">
        <f t="shared" si="116"/>
        <v>0</v>
      </c>
      <c r="AD277" s="11">
        <f t="shared" si="95"/>
        <v>550677</v>
      </c>
      <c r="AF277">
        <f t="shared" si="96"/>
        <v>559997</v>
      </c>
      <c r="AH277">
        <f t="shared" si="117"/>
        <v>9320</v>
      </c>
      <c r="AK277">
        <f t="shared" si="97"/>
        <v>6102</v>
      </c>
      <c r="AP277">
        <v>6102</v>
      </c>
      <c r="AQ277" t="s">
        <v>244</v>
      </c>
      <c r="AR277">
        <v>6102</v>
      </c>
      <c r="AS277" s="73">
        <v>7988</v>
      </c>
      <c r="AT277" s="110">
        <v>1863.9</v>
      </c>
      <c r="AU277" s="73">
        <v>7988</v>
      </c>
      <c r="AV277">
        <v>319</v>
      </c>
      <c r="AW277" s="73">
        <v>152208</v>
      </c>
      <c r="AX277" s="73">
        <v>255036</v>
      </c>
      <c r="AY277" s="73">
        <v>14888833</v>
      </c>
      <c r="BA277">
        <v>6120</v>
      </c>
      <c r="BB277">
        <v>131.47999999999999</v>
      </c>
      <c r="BC277">
        <v>22.324000000000002</v>
      </c>
      <c r="BD277" s="110">
        <v>1279.5039999999999</v>
      </c>
      <c r="BE277">
        <v>38</v>
      </c>
      <c r="BF277">
        <v>6120</v>
      </c>
      <c r="BG277" s="73">
        <v>9185401</v>
      </c>
      <c r="BH277">
        <v>6120</v>
      </c>
      <c r="BI277" s="73">
        <v>9172204</v>
      </c>
      <c r="BJ277">
        <v>38</v>
      </c>
      <c r="BK277">
        <v>6102</v>
      </c>
      <c r="BL277" t="s">
        <v>244</v>
      </c>
      <c r="BM277">
        <v>6102</v>
      </c>
      <c r="BN277" s="110">
        <v>1863.9</v>
      </c>
      <c r="BO277">
        <v>318.52999999999997</v>
      </c>
      <c r="BP277">
        <v>47.061999999999998</v>
      </c>
      <c r="BQ277" s="110">
        <v>2229.4920000000002</v>
      </c>
      <c r="BR277">
        <v>63</v>
      </c>
      <c r="BT277">
        <v>6102</v>
      </c>
      <c r="BU277" t="s">
        <v>244</v>
      </c>
      <c r="BV277">
        <v>6102</v>
      </c>
      <c r="BW277" s="73">
        <v>7988</v>
      </c>
      <c r="BX277" s="73">
        <v>15554234</v>
      </c>
      <c r="BZ277" t="s">
        <v>247</v>
      </c>
    </row>
    <row r="278" spans="1:78" x14ac:dyDescent="0.2">
      <c r="A278" s="29">
        <v>271</v>
      </c>
      <c r="B278">
        <v>6120</v>
      </c>
      <c r="C278" t="s">
        <v>245</v>
      </c>
      <c r="D278">
        <v>6120</v>
      </c>
      <c r="E278" s="73">
        <v>7988</v>
      </c>
      <c r="F278">
        <f t="shared" si="98"/>
        <v>1125.7</v>
      </c>
      <c r="G278" s="73">
        <f t="shared" si="99"/>
        <v>7988</v>
      </c>
      <c r="H278">
        <f t="shared" si="100"/>
        <v>131.47999999999999</v>
      </c>
      <c r="I278">
        <f t="shared" si="100"/>
        <v>22.324000000000002</v>
      </c>
      <c r="J278">
        <f t="shared" si="100"/>
        <v>1279.5039999999999</v>
      </c>
      <c r="K278" s="73">
        <f t="shared" si="101"/>
        <v>9185401</v>
      </c>
      <c r="L278">
        <f t="shared" si="102"/>
        <v>38</v>
      </c>
      <c r="M278" s="13">
        <f t="shared" si="103"/>
        <v>8128</v>
      </c>
      <c r="N278" s="13">
        <f t="shared" si="104"/>
        <v>5</v>
      </c>
      <c r="O278" s="16">
        <f t="shared" si="105"/>
        <v>8133</v>
      </c>
      <c r="P278" s="13"/>
      <c r="Q278" s="13">
        <f t="shared" si="106"/>
        <v>9149690</v>
      </c>
      <c r="R278" s="13">
        <f t="shared" si="107"/>
        <v>9277255</v>
      </c>
      <c r="S278" s="13">
        <f t="shared" si="108"/>
        <v>127565</v>
      </c>
      <c r="T278" s="13">
        <f t="shared" si="109"/>
        <v>9155318</v>
      </c>
      <c r="U278" s="13">
        <f t="shared" si="110"/>
        <v>121937</v>
      </c>
      <c r="V278" s="11"/>
      <c r="W278" s="11"/>
      <c r="X278" s="11">
        <f t="shared" si="111"/>
        <v>5629</v>
      </c>
      <c r="Y278" s="11">
        <f t="shared" si="112"/>
        <v>112</v>
      </c>
      <c r="Z278" s="11">
        <f t="shared" si="113"/>
        <v>657</v>
      </c>
      <c r="AA278" s="112">
        <f t="shared" si="114"/>
        <v>190</v>
      </c>
      <c r="AB278" s="11">
        <f t="shared" si="115"/>
        <v>6398</v>
      </c>
      <c r="AC278" s="11">
        <f t="shared" si="116"/>
        <v>0</v>
      </c>
      <c r="AD278" s="11">
        <f t="shared" si="95"/>
        <v>121937</v>
      </c>
      <c r="AF278">
        <f t="shared" si="96"/>
        <v>127565</v>
      </c>
      <c r="AH278">
        <f t="shared" si="117"/>
        <v>5628</v>
      </c>
      <c r="AK278">
        <f t="shared" si="97"/>
        <v>6120</v>
      </c>
      <c r="AP278">
        <v>6120</v>
      </c>
      <c r="AQ278" t="s">
        <v>245</v>
      </c>
      <c r="AR278">
        <v>6120</v>
      </c>
      <c r="AS278" s="73">
        <v>7988</v>
      </c>
      <c r="AT278" s="110">
        <v>1125.7</v>
      </c>
      <c r="AU278" s="73">
        <v>7988</v>
      </c>
      <c r="AV278">
        <v>131</v>
      </c>
      <c r="AW278" s="73">
        <v>176888</v>
      </c>
      <c r="AX278" s="73">
        <v>207186</v>
      </c>
      <c r="AY278" s="73">
        <v>8992092</v>
      </c>
      <c r="BA278">
        <v>6138</v>
      </c>
      <c r="BB278">
        <v>34.28</v>
      </c>
      <c r="BC278">
        <v>31.86</v>
      </c>
      <c r="BD278">
        <v>469.64</v>
      </c>
      <c r="BE278">
        <v>12</v>
      </c>
      <c r="BF278">
        <v>6138</v>
      </c>
      <c r="BG278" s="73">
        <v>3227960</v>
      </c>
      <c r="BH278">
        <v>6138</v>
      </c>
      <c r="BI278" s="73">
        <v>3288525</v>
      </c>
      <c r="BJ278">
        <v>12</v>
      </c>
      <c r="BK278">
        <v>6120</v>
      </c>
      <c r="BL278" t="s">
        <v>245</v>
      </c>
      <c r="BM278">
        <v>6120</v>
      </c>
      <c r="BN278" s="110">
        <v>1125.7</v>
      </c>
      <c r="BO278">
        <v>131.47999999999999</v>
      </c>
      <c r="BP278">
        <v>22.324000000000002</v>
      </c>
      <c r="BQ278" s="110">
        <v>1279.5039999999999</v>
      </c>
      <c r="BR278">
        <v>38</v>
      </c>
      <c r="BT278">
        <v>6120</v>
      </c>
      <c r="BU278" t="s">
        <v>245</v>
      </c>
      <c r="BV278">
        <v>6120</v>
      </c>
      <c r="BW278" s="73">
        <v>7988</v>
      </c>
      <c r="BX278" s="73">
        <v>9185401</v>
      </c>
      <c r="BZ278" t="s">
        <v>248</v>
      </c>
    </row>
    <row r="279" spans="1:78" x14ac:dyDescent="0.2">
      <c r="A279" s="29">
        <v>272</v>
      </c>
      <c r="B279">
        <v>6138</v>
      </c>
      <c r="C279" t="s">
        <v>246</v>
      </c>
      <c r="D279">
        <v>6138</v>
      </c>
      <c r="E279" s="73">
        <v>7988</v>
      </c>
      <c r="F279">
        <f t="shared" si="98"/>
        <v>403.5</v>
      </c>
      <c r="G279" s="73">
        <f t="shared" si="99"/>
        <v>7990</v>
      </c>
      <c r="H279">
        <f t="shared" si="100"/>
        <v>34.28</v>
      </c>
      <c r="I279">
        <f t="shared" si="100"/>
        <v>31.86</v>
      </c>
      <c r="J279">
        <f t="shared" si="100"/>
        <v>469.64</v>
      </c>
      <c r="K279" s="73">
        <f t="shared" si="101"/>
        <v>3227960</v>
      </c>
      <c r="L279">
        <f t="shared" si="102"/>
        <v>12</v>
      </c>
      <c r="M279" s="13">
        <f t="shared" si="103"/>
        <v>8130</v>
      </c>
      <c r="N279" s="13">
        <f t="shared" si="104"/>
        <v>3</v>
      </c>
      <c r="O279" s="16">
        <f t="shared" si="105"/>
        <v>8133</v>
      </c>
      <c r="P279" s="13"/>
      <c r="Q279" s="13">
        <f t="shared" si="106"/>
        <v>3280455</v>
      </c>
      <c r="R279" s="13">
        <f t="shared" si="107"/>
        <v>3260240</v>
      </c>
      <c r="S279" s="13">
        <f t="shared" si="108"/>
        <v>0</v>
      </c>
      <c r="T279" s="13">
        <f t="shared" si="109"/>
        <v>3281666</v>
      </c>
      <c r="U279" s="13">
        <f t="shared" si="110"/>
        <v>0</v>
      </c>
      <c r="V279" s="11"/>
      <c r="W279" s="11"/>
      <c r="X279" s="11">
        <f t="shared" si="111"/>
        <v>1211</v>
      </c>
      <c r="Y279" s="11">
        <f t="shared" si="112"/>
        <v>96</v>
      </c>
      <c r="Z279" s="11">
        <f t="shared" si="113"/>
        <v>103</v>
      </c>
      <c r="AA279" s="112">
        <f t="shared" si="114"/>
        <v>60</v>
      </c>
      <c r="AB279" s="11">
        <f t="shared" si="115"/>
        <v>1410</v>
      </c>
      <c r="AC279" s="11">
        <f t="shared" si="116"/>
        <v>939</v>
      </c>
      <c r="AD279" s="11">
        <f t="shared" si="95"/>
        <v>0</v>
      </c>
      <c r="AF279">
        <f t="shared" si="96"/>
        <v>0</v>
      </c>
      <c r="AH279">
        <f t="shared" si="117"/>
        <v>0</v>
      </c>
      <c r="AK279">
        <f t="shared" si="97"/>
        <v>6138</v>
      </c>
      <c r="AP279">
        <v>6138</v>
      </c>
      <c r="AQ279" t="s">
        <v>246</v>
      </c>
      <c r="AR279">
        <v>6138</v>
      </c>
      <c r="AS279" s="73">
        <v>7988</v>
      </c>
      <c r="AT279">
        <v>403.5</v>
      </c>
      <c r="AU279" s="73">
        <v>7990</v>
      </c>
      <c r="AV279">
        <v>34</v>
      </c>
      <c r="AW279" s="73">
        <v>7980</v>
      </c>
      <c r="AX279" s="73">
        <v>11839</v>
      </c>
      <c r="AY279" s="73">
        <v>3223965</v>
      </c>
      <c r="BA279">
        <v>6165</v>
      </c>
      <c r="BB279">
        <v>27.72</v>
      </c>
      <c r="BC279">
        <v>27.832000000000001</v>
      </c>
      <c r="BD279">
        <v>239.75200000000001</v>
      </c>
      <c r="BE279">
        <v>8</v>
      </c>
      <c r="BF279">
        <v>6165</v>
      </c>
      <c r="BG279" s="73">
        <v>1582423</v>
      </c>
      <c r="BH279">
        <v>6165</v>
      </c>
      <c r="BI279" s="73">
        <v>1500862</v>
      </c>
      <c r="BJ279">
        <v>8</v>
      </c>
      <c r="BK279">
        <v>6138</v>
      </c>
      <c r="BL279" t="s">
        <v>246</v>
      </c>
      <c r="BM279">
        <v>6138</v>
      </c>
      <c r="BN279">
        <v>403.5</v>
      </c>
      <c r="BO279">
        <v>34.28</v>
      </c>
      <c r="BP279">
        <v>31.86</v>
      </c>
      <c r="BQ279">
        <v>469.64</v>
      </c>
      <c r="BR279">
        <v>12</v>
      </c>
      <c r="BT279">
        <v>6138</v>
      </c>
      <c r="BU279" t="s">
        <v>246</v>
      </c>
      <c r="BV279">
        <v>6138</v>
      </c>
      <c r="BW279" s="73">
        <v>7990</v>
      </c>
      <c r="BX279" s="73">
        <v>3227960</v>
      </c>
      <c r="BZ279" t="s">
        <v>249</v>
      </c>
    </row>
    <row r="280" spans="1:78" x14ac:dyDescent="0.2">
      <c r="A280" s="29">
        <v>273</v>
      </c>
      <c r="B280">
        <v>6165</v>
      </c>
      <c r="C280" t="s">
        <v>248</v>
      </c>
      <c r="D280">
        <v>6165</v>
      </c>
      <c r="E280" s="73">
        <v>7988</v>
      </c>
      <c r="F280">
        <f t="shared" si="98"/>
        <v>184.2</v>
      </c>
      <c r="G280" s="73">
        <f t="shared" si="99"/>
        <v>7988</v>
      </c>
      <c r="H280">
        <f t="shared" si="100"/>
        <v>27.72</v>
      </c>
      <c r="I280">
        <f t="shared" si="100"/>
        <v>27.832000000000001</v>
      </c>
      <c r="J280">
        <f t="shared" si="100"/>
        <v>239.75200000000001</v>
      </c>
      <c r="K280" s="73">
        <f t="shared" si="101"/>
        <v>1582423</v>
      </c>
      <c r="L280">
        <f t="shared" si="102"/>
        <v>8</v>
      </c>
      <c r="M280" s="13">
        <f t="shared" si="103"/>
        <v>8128</v>
      </c>
      <c r="N280" s="13">
        <f t="shared" si="104"/>
        <v>5</v>
      </c>
      <c r="O280" s="16">
        <f t="shared" si="105"/>
        <v>8133</v>
      </c>
      <c r="P280" s="13"/>
      <c r="Q280" s="13">
        <f t="shared" si="106"/>
        <v>1497178</v>
      </c>
      <c r="R280" s="13">
        <f t="shared" si="107"/>
        <v>1598247</v>
      </c>
      <c r="S280" s="13">
        <f t="shared" si="108"/>
        <v>101069</v>
      </c>
      <c r="T280" s="13">
        <f t="shared" si="109"/>
        <v>1498099</v>
      </c>
      <c r="U280" s="13">
        <f t="shared" si="110"/>
        <v>100148</v>
      </c>
      <c r="V280" s="11"/>
      <c r="W280" s="11"/>
      <c r="X280" s="11">
        <f t="shared" si="111"/>
        <v>921</v>
      </c>
      <c r="Y280" s="11">
        <f t="shared" si="112"/>
        <v>139</v>
      </c>
      <c r="Z280" s="11">
        <f t="shared" si="113"/>
        <v>139</v>
      </c>
      <c r="AA280" s="112">
        <f t="shared" si="114"/>
        <v>40</v>
      </c>
      <c r="AB280" s="11">
        <f t="shared" si="115"/>
        <v>1199</v>
      </c>
      <c r="AC280" s="11">
        <f t="shared" si="116"/>
        <v>0</v>
      </c>
      <c r="AD280" s="11">
        <f t="shared" si="95"/>
        <v>100148</v>
      </c>
      <c r="AF280">
        <f t="shared" si="96"/>
        <v>101069</v>
      </c>
      <c r="AH280">
        <f t="shared" si="117"/>
        <v>921</v>
      </c>
      <c r="AK280">
        <f t="shared" si="97"/>
        <v>6165</v>
      </c>
      <c r="AP280">
        <v>6165</v>
      </c>
      <c r="AQ280" t="s">
        <v>248</v>
      </c>
      <c r="AR280">
        <v>6165</v>
      </c>
      <c r="AS280" s="73">
        <v>7988</v>
      </c>
      <c r="AT280">
        <v>184.2</v>
      </c>
      <c r="AU280" s="73">
        <v>7988</v>
      </c>
      <c r="AV280">
        <v>28</v>
      </c>
      <c r="AW280" s="73">
        <v>6330</v>
      </c>
      <c r="AX280" s="73">
        <v>9216</v>
      </c>
      <c r="AY280" s="73">
        <v>1471390</v>
      </c>
      <c r="BA280">
        <v>6175</v>
      </c>
      <c r="BB280">
        <v>104.83</v>
      </c>
      <c r="BC280">
        <v>28.893999999999998</v>
      </c>
      <c r="BD280">
        <v>661.62400000000002</v>
      </c>
      <c r="BE280">
        <v>10.5</v>
      </c>
      <c r="BF280">
        <v>6175</v>
      </c>
      <c r="BG280" s="73">
        <v>4313520</v>
      </c>
      <c r="BH280">
        <v>6175</v>
      </c>
      <c r="BI280" s="73">
        <v>4301329</v>
      </c>
      <c r="BJ280">
        <v>10.5</v>
      </c>
      <c r="BK280">
        <v>6165</v>
      </c>
      <c r="BL280" t="s">
        <v>248</v>
      </c>
      <c r="BM280">
        <v>6165</v>
      </c>
      <c r="BN280">
        <v>184.2</v>
      </c>
      <c r="BO280">
        <v>27.72</v>
      </c>
      <c r="BP280">
        <v>27.832000000000001</v>
      </c>
      <c r="BQ280">
        <v>239.75200000000001</v>
      </c>
      <c r="BR280">
        <v>8</v>
      </c>
      <c r="BT280">
        <v>6165</v>
      </c>
      <c r="BU280" t="s">
        <v>248</v>
      </c>
      <c r="BV280">
        <v>6165</v>
      </c>
      <c r="BW280" s="73">
        <v>7988</v>
      </c>
      <c r="BX280" s="73">
        <v>1582423</v>
      </c>
      <c r="BZ280" t="s">
        <v>250</v>
      </c>
    </row>
    <row r="281" spans="1:78" x14ac:dyDescent="0.2">
      <c r="A281" s="29">
        <v>274</v>
      </c>
      <c r="B281">
        <v>6175</v>
      </c>
      <c r="C281" t="s">
        <v>249</v>
      </c>
      <c r="D281">
        <v>6175</v>
      </c>
      <c r="E281" s="73">
        <v>7988</v>
      </c>
      <c r="F281">
        <f t="shared" si="98"/>
        <v>527.9</v>
      </c>
      <c r="G281" s="73">
        <f t="shared" si="99"/>
        <v>7988</v>
      </c>
      <c r="H281">
        <f t="shared" si="100"/>
        <v>104.83</v>
      </c>
      <c r="I281">
        <f t="shared" si="100"/>
        <v>28.893999999999998</v>
      </c>
      <c r="J281">
        <f t="shared" si="100"/>
        <v>661.62400000000002</v>
      </c>
      <c r="K281" s="73">
        <f t="shared" si="101"/>
        <v>4313520</v>
      </c>
      <c r="L281">
        <f t="shared" si="102"/>
        <v>10.5</v>
      </c>
      <c r="M281" s="13">
        <f t="shared" si="103"/>
        <v>8128</v>
      </c>
      <c r="N281" s="13">
        <f t="shared" si="104"/>
        <v>5</v>
      </c>
      <c r="O281" s="16">
        <f t="shared" si="105"/>
        <v>8133</v>
      </c>
      <c r="P281" s="13"/>
      <c r="Q281" s="13">
        <f t="shared" si="106"/>
        <v>4290771</v>
      </c>
      <c r="R281" s="13">
        <f t="shared" si="107"/>
        <v>4356655</v>
      </c>
      <c r="S281" s="13">
        <f t="shared" si="108"/>
        <v>65884</v>
      </c>
      <c r="T281" s="13">
        <f t="shared" si="109"/>
        <v>4293411</v>
      </c>
      <c r="U281" s="13">
        <f t="shared" si="110"/>
        <v>63244</v>
      </c>
      <c r="V281" s="11"/>
      <c r="W281" s="11"/>
      <c r="X281" s="11">
        <f t="shared" si="111"/>
        <v>2640</v>
      </c>
      <c r="Y281" s="11">
        <f t="shared" si="112"/>
        <v>144</v>
      </c>
      <c r="Z281" s="11">
        <f t="shared" si="113"/>
        <v>524</v>
      </c>
      <c r="AA281" s="112">
        <f t="shared" si="114"/>
        <v>53</v>
      </c>
      <c r="AB281" s="11">
        <f t="shared" si="115"/>
        <v>3308</v>
      </c>
      <c r="AC281" s="11">
        <f t="shared" si="116"/>
        <v>0</v>
      </c>
      <c r="AD281" s="11">
        <f t="shared" si="95"/>
        <v>63244</v>
      </c>
      <c r="AF281">
        <f t="shared" si="96"/>
        <v>65884</v>
      </c>
      <c r="AH281">
        <f t="shared" si="117"/>
        <v>2640</v>
      </c>
      <c r="AK281">
        <f t="shared" si="97"/>
        <v>6175</v>
      </c>
      <c r="AP281">
        <v>6175</v>
      </c>
      <c r="AQ281" t="s">
        <v>249</v>
      </c>
      <c r="AR281">
        <v>6175</v>
      </c>
      <c r="AS281" s="73">
        <v>7988</v>
      </c>
      <c r="AT281">
        <v>527.9</v>
      </c>
      <c r="AU281" s="73">
        <v>7988</v>
      </c>
      <c r="AV281">
        <v>105</v>
      </c>
      <c r="AW281" s="73">
        <v>27480</v>
      </c>
      <c r="AX281" s="73">
        <v>43245</v>
      </c>
      <c r="AY281" s="73">
        <v>4216865</v>
      </c>
      <c r="BA281">
        <v>6219</v>
      </c>
      <c r="BB281">
        <v>459.7</v>
      </c>
      <c r="BC281">
        <v>224.13499999999999</v>
      </c>
      <c r="BD281" s="110">
        <v>3302.0349999999999</v>
      </c>
      <c r="BE281">
        <v>58</v>
      </c>
      <c r="BF281">
        <v>6219</v>
      </c>
      <c r="BG281" s="73">
        <v>21264056</v>
      </c>
      <c r="BH281">
        <v>6219</v>
      </c>
      <c r="BI281" s="73">
        <v>21333094</v>
      </c>
      <c r="BJ281">
        <v>58</v>
      </c>
      <c r="BK281">
        <v>6175</v>
      </c>
      <c r="BL281" t="s">
        <v>249</v>
      </c>
      <c r="BM281">
        <v>6175</v>
      </c>
      <c r="BN281">
        <v>527.9</v>
      </c>
      <c r="BO281">
        <v>104.83</v>
      </c>
      <c r="BP281">
        <v>28.893999999999998</v>
      </c>
      <c r="BQ281">
        <v>661.62400000000002</v>
      </c>
      <c r="BR281">
        <v>10.5</v>
      </c>
      <c r="BT281">
        <v>6175</v>
      </c>
      <c r="BU281" t="s">
        <v>249</v>
      </c>
      <c r="BV281">
        <v>6175</v>
      </c>
      <c r="BW281" s="73">
        <v>7988</v>
      </c>
      <c r="BX281" s="73">
        <v>4313520</v>
      </c>
      <c r="BZ281" t="s">
        <v>251</v>
      </c>
    </row>
    <row r="282" spans="1:78" x14ac:dyDescent="0.2">
      <c r="A282" s="29">
        <v>275</v>
      </c>
      <c r="B282">
        <v>6219</v>
      </c>
      <c r="C282" t="s">
        <v>250</v>
      </c>
      <c r="D282">
        <v>6219</v>
      </c>
      <c r="E282" s="73">
        <v>7988</v>
      </c>
      <c r="F282">
        <f t="shared" si="98"/>
        <v>2618.1999999999998</v>
      </c>
      <c r="G282" s="73">
        <f t="shared" si="99"/>
        <v>7988</v>
      </c>
      <c r="H282">
        <f t="shared" si="100"/>
        <v>459.7</v>
      </c>
      <c r="I282">
        <f t="shared" si="100"/>
        <v>224.13499999999999</v>
      </c>
      <c r="J282">
        <f t="shared" si="100"/>
        <v>3302.0349999999999</v>
      </c>
      <c r="K282" s="73">
        <f t="shared" si="101"/>
        <v>21264056</v>
      </c>
      <c r="L282">
        <f t="shared" si="102"/>
        <v>58</v>
      </c>
      <c r="M282" s="13">
        <f t="shared" si="103"/>
        <v>8128</v>
      </c>
      <c r="N282" s="13">
        <f t="shared" si="104"/>
        <v>5</v>
      </c>
      <c r="O282" s="16">
        <f t="shared" si="105"/>
        <v>8133</v>
      </c>
      <c r="P282" s="13"/>
      <c r="Q282" s="13">
        <f t="shared" si="106"/>
        <v>21280730</v>
      </c>
      <c r="R282" s="13">
        <f t="shared" si="107"/>
        <v>21476697</v>
      </c>
      <c r="S282" s="13">
        <f t="shared" si="108"/>
        <v>195967</v>
      </c>
      <c r="T282" s="13">
        <f t="shared" si="109"/>
        <v>21293821</v>
      </c>
      <c r="U282" s="13">
        <f t="shared" si="110"/>
        <v>182876</v>
      </c>
      <c r="V282" s="11"/>
      <c r="W282" s="11"/>
      <c r="X282" s="11">
        <f t="shared" si="111"/>
        <v>13091</v>
      </c>
      <c r="Y282" s="11">
        <f t="shared" si="112"/>
        <v>1121</v>
      </c>
      <c r="Z282" s="11">
        <f t="shared" si="113"/>
        <v>2299</v>
      </c>
      <c r="AA282" s="112">
        <f t="shared" si="114"/>
        <v>290</v>
      </c>
      <c r="AB282" s="11">
        <f t="shared" si="115"/>
        <v>16511</v>
      </c>
      <c r="AC282" s="11">
        <f t="shared" si="116"/>
        <v>0</v>
      </c>
      <c r="AD282" s="11">
        <f t="shared" si="95"/>
        <v>182876</v>
      </c>
      <c r="AF282">
        <f t="shared" si="96"/>
        <v>195967</v>
      </c>
      <c r="AH282">
        <f t="shared" si="117"/>
        <v>13091</v>
      </c>
      <c r="AK282">
        <f t="shared" si="97"/>
        <v>6219</v>
      </c>
      <c r="AP282">
        <v>6219</v>
      </c>
      <c r="AQ282" t="s">
        <v>250</v>
      </c>
      <c r="AR282">
        <v>6219</v>
      </c>
      <c r="AS282" s="73">
        <v>7988</v>
      </c>
      <c r="AT282" s="110">
        <v>2618.1999999999998</v>
      </c>
      <c r="AU282" s="73">
        <v>7988</v>
      </c>
      <c r="AV282">
        <v>460</v>
      </c>
      <c r="AW282" s="73">
        <v>117812</v>
      </c>
      <c r="AX282" s="73">
        <v>212110</v>
      </c>
      <c r="AY282" s="73">
        <v>20914182</v>
      </c>
      <c r="BA282">
        <v>6246</v>
      </c>
      <c r="BB282">
        <v>19.91</v>
      </c>
      <c r="BC282">
        <v>21.131</v>
      </c>
      <c r="BD282">
        <v>183.14099999999999</v>
      </c>
      <c r="BE282">
        <v>7.5</v>
      </c>
      <c r="BF282">
        <v>6246</v>
      </c>
      <c r="BG282" s="73">
        <v>1113663</v>
      </c>
      <c r="BH282">
        <v>6246</v>
      </c>
      <c r="BI282" s="73">
        <v>1177014</v>
      </c>
      <c r="BJ282">
        <v>7.5</v>
      </c>
      <c r="BK282">
        <v>6219</v>
      </c>
      <c r="BL282" t="s">
        <v>250</v>
      </c>
      <c r="BM282">
        <v>6219</v>
      </c>
      <c r="BN282" s="110">
        <v>2618.1999999999998</v>
      </c>
      <c r="BO282">
        <v>459.7</v>
      </c>
      <c r="BP282">
        <v>224.13499999999999</v>
      </c>
      <c r="BQ282" s="110">
        <v>3302.0349999999999</v>
      </c>
      <c r="BR282">
        <v>58</v>
      </c>
      <c r="BT282">
        <v>6219</v>
      </c>
      <c r="BU282" t="s">
        <v>250</v>
      </c>
      <c r="BV282">
        <v>6219</v>
      </c>
      <c r="BW282" s="73">
        <v>7988</v>
      </c>
      <c r="BX282" s="73">
        <v>21264056</v>
      </c>
      <c r="BZ282" t="s">
        <v>252</v>
      </c>
    </row>
    <row r="283" spans="1:78" x14ac:dyDescent="0.2">
      <c r="A283" s="29">
        <v>276</v>
      </c>
      <c r="B283">
        <v>6246</v>
      </c>
      <c r="C283" t="s">
        <v>251</v>
      </c>
      <c r="D283">
        <v>6246</v>
      </c>
      <c r="E283" s="73">
        <v>7988</v>
      </c>
      <c r="F283">
        <f t="shared" si="98"/>
        <v>142.1</v>
      </c>
      <c r="G283" s="73">
        <f t="shared" si="99"/>
        <v>8123</v>
      </c>
      <c r="H283">
        <f t="shared" si="100"/>
        <v>19.91</v>
      </c>
      <c r="I283">
        <f t="shared" si="100"/>
        <v>21.131</v>
      </c>
      <c r="J283">
        <f t="shared" si="100"/>
        <v>183.14099999999999</v>
      </c>
      <c r="K283" s="73">
        <f t="shared" si="101"/>
        <v>1113663</v>
      </c>
      <c r="L283">
        <f t="shared" si="102"/>
        <v>7.5</v>
      </c>
      <c r="M283" s="13">
        <f t="shared" si="103"/>
        <v>8263</v>
      </c>
      <c r="N283" s="13">
        <f t="shared" si="104"/>
        <v>0</v>
      </c>
      <c r="O283" s="16">
        <f t="shared" si="105"/>
        <v>8263</v>
      </c>
      <c r="P283" s="13"/>
      <c r="Q283" s="13">
        <f t="shared" si="106"/>
        <v>1174172</v>
      </c>
      <c r="R283" s="13">
        <f t="shared" si="107"/>
        <v>1124800</v>
      </c>
      <c r="S283" s="13">
        <f t="shared" si="108"/>
        <v>0</v>
      </c>
      <c r="T283" s="13">
        <f t="shared" si="109"/>
        <v>1174172</v>
      </c>
      <c r="U283" s="13">
        <f t="shared" si="110"/>
        <v>0</v>
      </c>
      <c r="V283" s="11"/>
      <c r="W283" s="11"/>
      <c r="X283" s="11">
        <f t="shared" si="111"/>
        <v>0</v>
      </c>
      <c r="Y283" s="11">
        <f t="shared" si="112"/>
        <v>0</v>
      </c>
      <c r="Z283" s="11">
        <f t="shared" si="113"/>
        <v>0</v>
      </c>
      <c r="AA283" s="112">
        <f t="shared" si="114"/>
        <v>38</v>
      </c>
      <c r="AB283" s="11">
        <f t="shared" si="115"/>
        <v>0</v>
      </c>
      <c r="AC283" s="11">
        <f t="shared" si="116"/>
        <v>916</v>
      </c>
      <c r="AD283" s="11">
        <f t="shared" si="95"/>
        <v>0</v>
      </c>
      <c r="AF283">
        <f t="shared" si="96"/>
        <v>0</v>
      </c>
      <c r="AH283">
        <f t="shared" si="117"/>
        <v>0</v>
      </c>
      <c r="AK283">
        <f t="shared" si="97"/>
        <v>6246</v>
      </c>
      <c r="AP283">
        <v>6246</v>
      </c>
      <c r="AQ283" t="s">
        <v>251</v>
      </c>
      <c r="AR283">
        <v>6246</v>
      </c>
      <c r="AS283" s="73">
        <v>7988</v>
      </c>
      <c r="AT283">
        <v>142.1</v>
      </c>
      <c r="AU283" s="73">
        <v>8123</v>
      </c>
      <c r="AV283">
        <v>20</v>
      </c>
      <c r="AW283" s="73">
        <v>5568</v>
      </c>
      <c r="AX283" s="73">
        <v>8215</v>
      </c>
      <c r="AY283" s="73">
        <v>1154278</v>
      </c>
      <c r="BA283">
        <v>6264</v>
      </c>
      <c r="BB283">
        <v>134.74</v>
      </c>
      <c r="BC283">
        <v>21.559000000000001</v>
      </c>
      <c r="BD283" s="110">
        <v>1095.1990000000001</v>
      </c>
      <c r="BE283">
        <v>22</v>
      </c>
      <c r="BF283">
        <v>6264</v>
      </c>
      <c r="BG283" s="73">
        <v>7650164</v>
      </c>
      <c r="BH283">
        <v>6264</v>
      </c>
      <c r="BI283" s="73">
        <v>7674569</v>
      </c>
      <c r="BJ283">
        <v>22</v>
      </c>
      <c r="BK283">
        <v>6246</v>
      </c>
      <c r="BL283" t="s">
        <v>251</v>
      </c>
      <c r="BM283">
        <v>6246</v>
      </c>
      <c r="BN283">
        <v>142.1</v>
      </c>
      <c r="BO283">
        <v>19.91</v>
      </c>
      <c r="BP283">
        <v>21.131</v>
      </c>
      <c r="BQ283">
        <v>183.14099999999999</v>
      </c>
      <c r="BR283">
        <v>7.5</v>
      </c>
      <c r="BT283">
        <v>6246</v>
      </c>
      <c r="BU283" t="s">
        <v>251</v>
      </c>
      <c r="BV283">
        <v>6246</v>
      </c>
      <c r="BW283" s="73">
        <v>8123</v>
      </c>
      <c r="BX283" s="73">
        <v>1113663</v>
      </c>
      <c r="BZ283" t="s">
        <v>253</v>
      </c>
    </row>
    <row r="284" spans="1:78" x14ac:dyDescent="0.2">
      <c r="A284" s="29">
        <v>277</v>
      </c>
      <c r="B284">
        <v>6264</v>
      </c>
      <c r="C284" t="s">
        <v>280</v>
      </c>
      <c r="D284">
        <v>6264</v>
      </c>
      <c r="E284" s="73">
        <v>7988</v>
      </c>
      <c r="F284">
        <f t="shared" si="98"/>
        <v>938.9</v>
      </c>
      <c r="G284" s="73">
        <f t="shared" si="99"/>
        <v>8014</v>
      </c>
      <c r="H284">
        <f t="shared" si="100"/>
        <v>134.74</v>
      </c>
      <c r="I284">
        <f t="shared" si="100"/>
        <v>21.559000000000001</v>
      </c>
      <c r="J284">
        <f t="shared" si="100"/>
        <v>1095.1990000000001</v>
      </c>
      <c r="K284" s="73">
        <f t="shared" si="101"/>
        <v>7650164</v>
      </c>
      <c r="L284">
        <f t="shared" si="102"/>
        <v>22</v>
      </c>
      <c r="M284" s="13">
        <f t="shared" si="103"/>
        <v>8154</v>
      </c>
      <c r="N284" s="13">
        <f t="shared" si="104"/>
        <v>0</v>
      </c>
      <c r="O284" s="16">
        <f t="shared" si="105"/>
        <v>8154</v>
      </c>
      <c r="P284" s="13"/>
      <c r="Q284" s="13">
        <f t="shared" si="106"/>
        <v>7655791</v>
      </c>
      <c r="R284" s="13">
        <f t="shared" si="107"/>
        <v>7726666</v>
      </c>
      <c r="S284" s="13">
        <f t="shared" si="108"/>
        <v>70875</v>
      </c>
      <c r="T284" s="13">
        <f t="shared" si="109"/>
        <v>7655791</v>
      </c>
      <c r="U284" s="13">
        <f t="shared" si="110"/>
        <v>70875</v>
      </c>
      <c r="V284" s="11"/>
      <c r="W284" s="11"/>
      <c r="X284" s="11">
        <f t="shared" si="111"/>
        <v>0</v>
      </c>
      <c r="Y284" s="11">
        <f t="shared" si="112"/>
        <v>0</v>
      </c>
      <c r="Z284" s="11">
        <f t="shared" si="113"/>
        <v>0</v>
      </c>
      <c r="AA284" s="112">
        <f t="shared" si="114"/>
        <v>110</v>
      </c>
      <c r="AB284" s="11">
        <f t="shared" si="115"/>
        <v>0</v>
      </c>
      <c r="AC284" s="11">
        <f t="shared" si="116"/>
        <v>5476</v>
      </c>
      <c r="AD284" s="11">
        <f t="shared" si="95"/>
        <v>70875</v>
      </c>
      <c r="AF284">
        <f t="shared" si="96"/>
        <v>70875</v>
      </c>
      <c r="AH284">
        <f t="shared" si="117"/>
        <v>0</v>
      </c>
      <c r="AK284">
        <f t="shared" si="97"/>
        <v>6264</v>
      </c>
      <c r="AP284">
        <v>6264</v>
      </c>
      <c r="AQ284" t="s">
        <v>280</v>
      </c>
      <c r="AR284">
        <v>6264</v>
      </c>
      <c r="AS284" s="73">
        <v>7988</v>
      </c>
      <c r="AT284">
        <v>938.9</v>
      </c>
      <c r="AU284" s="73">
        <v>8014</v>
      </c>
      <c r="AV284">
        <v>135</v>
      </c>
      <c r="AW284" s="73">
        <v>71493</v>
      </c>
      <c r="AX284" s="73">
        <v>97056</v>
      </c>
      <c r="AY284" s="73">
        <v>7524345</v>
      </c>
      <c r="BA284">
        <v>6273</v>
      </c>
      <c r="BB284">
        <v>128.34</v>
      </c>
      <c r="BC284">
        <v>29.890999999999998</v>
      </c>
      <c r="BD284">
        <v>895.53099999999995</v>
      </c>
      <c r="BE284">
        <v>19</v>
      </c>
      <c r="BF284">
        <v>6273</v>
      </c>
      <c r="BG284" s="73">
        <v>6062892</v>
      </c>
      <c r="BH284">
        <v>6273</v>
      </c>
      <c r="BI284" s="73">
        <v>6007520</v>
      </c>
      <c r="BJ284">
        <v>19</v>
      </c>
      <c r="BK284">
        <v>6264</v>
      </c>
      <c r="BL284" t="s">
        <v>280</v>
      </c>
      <c r="BM284">
        <v>6264</v>
      </c>
      <c r="BN284">
        <v>938.9</v>
      </c>
      <c r="BO284">
        <v>134.74</v>
      </c>
      <c r="BP284">
        <v>21.559000000000001</v>
      </c>
      <c r="BQ284" s="110">
        <v>1095.1990000000001</v>
      </c>
      <c r="BR284">
        <v>22</v>
      </c>
      <c r="BT284">
        <v>6264</v>
      </c>
      <c r="BU284" t="s">
        <v>280</v>
      </c>
      <c r="BV284">
        <v>6264</v>
      </c>
      <c r="BW284" s="73">
        <v>8014</v>
      </c>
      <c r="BX284" s="73">
        <v>7650164</v>
      </c>
      <c r="BZ284" t="s">
        <v>254</v>
      </c>
    </row>
    <row r="285" spans="1:78" x14ac:dyDescent="0.2">
      <c r="A285" s="29">
        <v>278</v>
      </c>
      <c r="B285">
        <v>6273</v>
      </c>
      <c r="C285" t="s">
        <v>252</v>
      </c>
      <c r="D285">
        <v>6273</v>
      </c>
      <c r="E285" s="73">
        <v>7988</v>
      </c>
      <c r="F285">
        <f t="shared" si="98"/>
        <v>737.3</v>
      </c>
      <c r="G285" s="73">
        <f t="shared" si="99"/>
        <v>7988</v>
      </c>
      <c r="H285">
        <f t="shared" si="100"/>
        <v>128.34</v>
      </c>
      <c r="I285">
        <f t="shared" si="100"/>
        <v>29.890999999999998</v>
      </c>
      <c r="J285">
        <f t="shared" si="100"/>
        <v>895.53099999999995</v>
      </c>
      <c r="K285" s="73">
        <f t="shared" si="101"/>
        <v>6062892</v>
      </c>
      <c r="L285">
        <f t="shared" si="102"/>
        <v>19</v>
      </c>
      <c r="M285" s="13">
        <f t="shared" si="103"/>
        <v>8128</v>
      </c>
      <c r="N285" s="13">
        <f t="shared" si="104"/>
        <v>5</v>
      </c>
      <c r="O285" s="16">
        <f t="shared" si="105"/>
        <v>8133</v>
      </c>
      <c r="P285" s="13"/>
      <c r="Q285" s="13">
        <f t="shared" si="106"/>
        <v>5992774</v>
      </c>
      <c r="R285" s="13">
        <f t="shared" si="107"/>
        <v>6123521</v>
      </c>
      <c r="S285" s="13">
        <f t="shared" si="108"/>
        <v>130747</v>
      </c>
      <c r="T285" s="13">
        <f t="shared" si="109"/>
        <v>5996461</v>
      </c>
      <c r="U285" s="13">
        <f t="shared" si="110"/>
        <v>127060</v>
      </c>
      <c r="V285" s="11"/>
      <c r="W285" s="11"/>
      <c r="X285" s="11">
        <f t="shared" si="111"/>
        <v>3687</v>
      </c>
      <c r="Y285" s="11">
        <f t="shared" si="112"/>
        <v>149</v>
      </c>
      <c r="Z285" s="11">
        <f t="shared" si="113"/>
        <v>642</v>
      </c>
      <c r="AA285" s="112">
        <f t="shared" si="114"/>
        <v>95</v>
      </c>
      <c r="AB285" s="11">
        <f t="shared" si="115"/>
        <v>4478</v>
      </c>
      <c r="AC285" s="11">
        <f t="shared" si="116"/>
        <v>0</v>
      </c>
      <c r="AD285" s="11">
        <f t="shared" si="95"/>
        <v>127060</v>
      </c>
      <c r="AF285">
        <f t="shared" si="96"/>
        <v>130747</v>
      </c>
      <c r="AH285">
        <f t="shared" si="117"/>
        <v>3687</v>
      </c>
      <c r="AK285">
        <f t="shared" si="97"/>
        <v>6273</v>
      </c>
      <c r="AP285">
        <v>6273</v>
      </c>
      <c r="AQ285" t="s">
        <v>252</v>
      </c>
      <c r="AR285">
        <v>6273</v>
      </c>
      <c r="AS285" s="73">
        <v>7988</v>
      </c>
      <c r="AT285">
        <v>737.3</v>
      </c>
      <c r="AU285" s="73">
        <v>7988</v>
      </c>
      <c r="AV285">
        <v>128</v>
      </c>
      <c r="AW285" s="73">
        <v>33595</v>
      </c>
      <c r="AX285" s="73">
        <v>50028</v>
      </c>
      <c r="AY285" s="73">
        <v>5889552</v>
      </c>
      <c r="BA285">
        <v>6408</v>
      </c>
      <c r="BB285">
        <v>115.2</v>
      </c>
      <c r="BC285">
        <v>23.439</v>
      </c>
      <c r="BD285">
        <v>891.33900000000006</v>
      </c>
      <c r="BE285">
        <v>16</v>
      </c>
      <c r="BF285">
        <v>6408</v>
      </c>
      <c r="BG285" s="73">
        <v>6051244</v>
      </c>
      <c r="BH285">
        <v>6408</v>
      </c>
      <c r="BI285" s="73">
        <v>6141279</v>
      </c>
      <c r="BJ285">
        <v>16</v>
      </c>
      <c r="BK285">
        <v>6273</v>
      </c>
      <c r="BL285" t="s">
        <v>252</v>
      </c>
      <c r="BM285">
        <v>6273</v>
      </c>
      <c r="BN285">
        <v>737.3</v>
      </c>
      <c r="BO285">
        <v>128.34</v>
      </c>
      <c r="BP285">
        <v>29.890999999999998</v>
      </c>
      <c r="BQ285">
        <v>895.53099999999995</v>
      </c>
      <c r="BR285">
        <v>19</v>
      </c>
      <c r="BT285">
        <v>6273</v>
      </c>
      <c r="BU285" t="s">
        <v>252</v>
      </c>
      <c r="BV285">
        <v>6273</v>
      </c>
      <c r="BW285" s="73">
        <v>7988</v>
      </c>
      <c r="BX285" s="73">
        <v>6062892</v>
      </c>
      <c r="BZ285" t="s">
        <v>255</v>
      </c>
    </row>
    <row r="286" spans="1:78" x14ac:dyDescent="0.2">
      <c r="A286" s="29">
        <v>279</v>
      </c>
      <c r="B286">
        <v>6408</v>
      </c>
      <c r="C286" t="s">
        <v>253</v>
      </c>
      <c r="D286">
        <v>6408</v>
      </c>
      <c r="E286" s="73">
        <v>7988</v>
      </c>
      <c r="F286">
        <f t="shared" si="98"/>
        <v>752.7</v>
      </c>
      <c r="G286" s="73">
        <f t="shared" si="99"/>
        <v>7999</v>
      </c>
      <c r="H286">
        <f t="shared" si="100"/>
        <v>115.2</v>
      </c>
      <c r="I286">
        <f t="shared" si="100"/>
        <v>23.439</v>
      </c>
      <c r="J286">
        <f t="shared" si="100"/>
        <v>891.33900000000006</v>
      </c>
      <c r="K286" s="73">
        <f t="shared" si="101"/>
        <v>6051244</v>
      </c>
      <c r="L286">
        <f t="shared" si="102"/>
        <v>16</v>
      </c>
      <c r="M286" s="13">
        <f t="shared" si="103"/>
        <v>8139</v>
      </c>
      <c r="N286" s="13">
        <f t="shared" si="104"/>
        <v>0</v>
      </c>
      <c r="O286" s="16">
        <f t="shared" si="105"/>
        <v>8139</v>
      </c>
      <c r="P286" s="13"/>
      <c r="Q286" s="13">
        <f t="shared" si="106"/>
        <v>6126225</v>
      </c>
      <c r="R286" s="13">
        <f t="shared" si="107"/>
        <v>6111756</v>
      </c>
      <c r="S286" s="13">
        <f t="shared" si="108"/>
        <v>0</v>
      </c>
      <c r="T286" s="13">
        <f t="shared" si="109"/>
        <v>6126225</v>
      </c>
      <c r="U286" s="13">
        <f t="shared" si="110"/>
        <v>0</v>
      </c>
      <c r="V286" s="11"/>
      <c r="W286" s="11"/>
      <c r="X286" s="11">
        <f t="shared" si="111"/>
        <v>0</v>
      </c>
      <c r="Y286" s="11">
        <f t="shared" si="112"/>
        <v>0</v>
      </c>
      <c r="Z286" s="11">
        <f t="shared" si="113"/>
        <v>0</v>
      </c>
      <c r="AA286" s="112">
        <f t="shared" si="114"/>
        <v>80</v>
      </c>
      <c r="AB286" s="11">
        <f t="shared" si="115"/>
        <v>0</v>
      </c>
      <c r="AC286" s="11">
        <f t="shared" si="116"/>
        <v>4457</v>
      </c>
      <c r="AD286" s="11">
        <f t="shared" si="95"/>
        <v>0</v>
      </c>
      <c r="AF286">
        <f t="shared" si="96"/>
        <v>0</v>
      </c>
      <c r="AH286">
        <f t="shared" si="117"/>
        <v>0</v>
      </c>
      <c r="AK286">
        <f t="shared" si="97"/>
        <v>6408</v>
      </c>
      <c r="AP286">
        <v>6408</v>
      </c>
      <c r="AQ286" t="s">
        <v>253</v>
      </c>
      <c r="AR286">
        <v>6408</v>
      </c>
      <c r="AS286" s="73">
        <v>7988</v>
      </c>
      <c r="AT286">
        <v>752.7</v>
      </c>
      <c r="AU286" s="73">
        <v>7999</v>
      </c>
      <c r="AV286">
        <v>115</v>
      </c>
      <c r="AW286" s="73">
        <v>46123</v>
      </c>
      <c r="AX286" s="73">
        <v>74555</v>
      </c>
      <c r="AY286" s="73">
        <v>6020847</v>
      </c>
      <c r="BA286">
        <v>6453</v>
      </c>
      <c r="BB286">
        <v>36.64</v>
      </c>
      <c r="BC286">
        <v>22.353999999999999</v>
      </c>
      <c r="BD286">
        <v>652.89400000000001</v>
      </c>
      <c r="BE286">
        <v>13</v>
      </c>
      <c r="BF286">
        <v>6453</v>
      </c>
      <c r="BG286" s="73">
        <v>4622656</v>
      </c>
      <c r="BH286">
        <v>6453</v>
      </c>
      <c r="BI286" s="73">
        <v>4839097</v>
      </c>
      <c r="BJ286">
        <v>13</v>
      </c>
      <c r="BK286">
        <v>6408</v>
      </c>
      <c r="BL286" t="s">
        <v>253</v>
      </c>
      <c r="BM286">
        <v>6408</v>
      </c>
      <c r="BN286">
        <v>752.7</v>
      </c>
      <c r="BO286">
        <v>115.2</v>
      </c>
      <c r="BP286">
        <v>23.439</v>
      </c>
      <c r="BQ286">
        <v>891.33900000000006</v>
      </c>
      <c r="BR286">
        <v>16</v>
      </c>
      <c r="BT286">
        <v>6408</v>
      </c>
      <c r="BU286" t="s">
        <v>253</v>
      </c>
      <c r="BV286">
        <v>6408</v>
      </c>
      <c r="BW286" s="73">
        <v>7999</v>
      </c>
      <c r="BX286" s="73">
        <v>6051244</v>
      </c>
      <c r="BZ286" t="s">
        <v>256</v>
      </c>
    </row>
    <row r="287" spans="1:78" x14ac:dyDescent="0.2">
      <c r="A287" s="29">
        <v>280</v>
      </c>
      <c r="B287">
        <v>6453</v>
      </c>
      <c r="C287" t="s">
        <v>254</v>
      </c>
      <c r="D287">
        <v>6453</v>
      </c>
      <c r="E287" s="73">
        <v>7988</v>
      </c>
      <c r="F287">
        <f t="shared" si="98"/>
        <v>593.9</v>
      </c>
      <c r="G287" s="73">
        <f t="shared" si="99"/>
        <v>7988</v>
      </c>
      <c r="H287">
        <f t="shared" si="100"/>
        <v>36.64</v>
      </c>
      <c r="I287">
        <f t="shared" si="100"/>
        <v>22.353999999999999</v>
      </c>
      <c r="J287">
        <f t="shared" si="100"/>
        <v>652.89400000000001</v>
      </c>
      <c r="K287" s="73">
        <f t="shared" si="101"/>
        <v>4622656</v>
      </c>
      <c r="L287">
        <f t="shared" si="102"/>
        <v>13</v>
      </c>
      <c r="M287" s="13">
        <f t="shared" si="103"/>
        <v>8128</v>
      </c>
      <c r="N287" s="13">
        <f t="shared" si="104"/>
        <v>5</v>
      </c>
      <c r="O287" s="16">
        <f t="shared" si="105"/>
        <v>8133</v>
      </c>
      <c r="P287" s="13"/>
      <c r="Q287" s="13">
        <f t="shared" si="106"/>
        <v>4827219</v>
      </c>
      <c r="R287" s="13">
        <f t="shared" si="107"/>
        <v>4668883</v>
      </c>
      <c r="S287" s="13">
        <f t="shared" si="108"/>
        <v>0</v>
      </c>
      <c r="T287" s="13">
        <f t="shared" si="109"/>
        <v>4830189</v>
      </c>
      <c r="U287" s="13">
        <f t="shared" si="110"/>
        <v>0</v>
      </c>
      <c r="V287" s="11"/>
      <c r="W287" s="11"/>
      <c r="X287" s="11">
        <f t="shared" si="111"/>
        <v>2970</v>
      </c>
      <c r="Y287" s="11">
        <f t="shared" si="112"/>
        <v>112</v>
      </c>
      <c r="Z287" s="11">
        <f t="shared" si="113"/>
        <v>183</v>
      </c>
      <c r="AA287" s="112">
        <f t="shared" si="114"/>
        <v>65</v>
      </c>
      <c r="AB287" s="11">
        <f t="shared" si="115"/>
        <v>3265</v>
      </c>
      <c r="AC287" s="11">
        <f t="shared" si="116"/>
        <v>0</v>
      </c>
      <c r="AD287" s="11">
        <f t="shared" si="95"/>
        <v>0</v>
      </c>
      <c r="AF287">
        <f t="shared" si="96"/>
        <v>0</v>
      </c>
      <c r="AH287">
        <f t="shared" si="117"/>
        <v>0</v>
      </c>
      <c r="AK287">
        <f t="shared" si="97"/>
        <v>6453</v>
      </c>
      <c r="AP287">
        <v>6453</v>
      </c>
      <c r="AQ287" t="s">
        <v>254</v>
      </c>
      <c r="AR287">
        <v>6453</v>
      </c>
      <c r="AS287" s="73">
        <v>7988</v>
      </c>
      <c r="AT287">
        <v>593.9</v>
      </c>
      <c r="AU287" s="73">
        <v>7988</v>
      </c>
      <c r="AV287">
        <v>37</v>
      </c>
      <c r="AW287" s="73">
        <v>8164</v>
      </c>
      <c r="AX287" s="73">
        <v>11514</v>
      </c>
      <c r="AY287" s="73">
        <v>4744073</v>
      </c>
      <c r="BA287">
        <v>6460</v>
      </c>
      <c r="BB287">
        <v>60.42</v>
      </c>
      <c r="BC287">
        <v>37.587000000000003</v>
      </c>
      <c r="BD287">
        <v>764.20699999999999</v>
      </c>
      <c r="BE287">
        <v>17</v>
      </c>
      <c r="BF287">
        <v>6460</v>
      </c>
      <c r="BG287" s="73">
        <v>5317612</v>
      </c>
      <c r="BH287">
        <v>6460</v>
      </c>
      <c r="BI287" s="73">
        <v>5428198</v>
      </c>
      <c r="BJ287">
        <v>17</v>
      </c>
      <c r="BK287">
        <v>6453</v>
      </c>
      <c r="BL287" t="s">
        <v>254</v>
      </c>
      <c r="BM287">
        <v>6453</v>
      </c>
      <c r="BN287">
        <v>593.9</v>
      </c>
      <c r="BO287">
        <v>36.64</v>
      </c>
      <c r="BP287">
        <v>22.353999999999999</v>
      </c>
      <c r="BQ287">
        <v>652.89400000000001</v>
      </c>
      <c r="BR287">
        <v>13</v>
      </c>
      <c r="BT287">
        <v>6453</v>
      </c>
      <c r="BU287" t="s">
        <v>254</v>
      </c>
      <c r="BV287">
        <v>6453</v>
      </c>
      <c r="BW287" s="73">
        <v>7988</v>
      </c>
      <c r="BX287" s="73">
        <v>4622656</v>
      </c>
      <c r="BZ287" t="s">
        <v>257</v>
      </c>
    </row>
    <row r="288" spans="1:78" x14ac:dyDescent="0.2">
      <c r="A288" s="29">
        <v>281</v>
      </c>
      <c r="B288">
        <v>6460</v>
      </c>
      <c r="C288" t="s">
        <v>255</v>
      </c>
      <c r="D288">
        <v>6460</v>
      </c>
      <c r="E288" s="73">
        <v>7988</v>
      </c>
      <c r="F288">
        <f t="shared" si="98"/>
        <v>666.2</v>
      </c>
      <c r="G288" s="73">
        <f t="shared" si="99"/>
        <v>7988</v>
      </c>
      <c r="H288">
        <f t="shared" si="100"/>
        <v>60.42</v>
      </c>
      <c r="I288">
        <f t="shared" si="100"/>
        <v>37.587000000000003</v>
      </c>
      <c r="J288">
        <f t="shared" si="100"/>
        <v>764.20699999999999</v>
      </c>
      <c r="K288" s="73">
        <f t="shared" si="101"/>
        <v>5317612</v>
      </c>
      <c r="L288">
        <f t="shared" si="102"/>
        <v>17</v>
      </c>
      <c r="M288" s="13">
        <f t="shared" si="103"/>
        <v>8128</v>
      </c>
      <c r="N288" s="13">
        <f t="shared" si="104"/>
        <v>5</v>
      </c>
      <c r="O288" s="16">
        <f t="shared" si="105"/>
        <v>8133</v>
      </c>
      <c r="P288" s="13"/>
      <c r="Q288" s="13">
        <f t="shared" si="106"/>
        <v>5414874</v>
      </c>
      <c r="R288" s="13">
        <f t="shared" si="107"/>
        <v>5370788</v>
      </c>
      <c r="S288" s="13">
        <f t="shared" si="108"/>
        <v>0</v>
      </c>
      <c r="T288" s="13">
        <f t="shared" si="109"/>
        <v>5418205</v>
      </c>
      <c r="U288" s="13">
        <f t="shared" si="110"/>
        <v>0</v>
      </c>
      <c r="V288" s="11"/>
      <c r="W288" s="11"/>
      <c r="X288" s="11">
        <f t="shared" si="111"/>
        <v>3331</v>
      </c>
      <c r="Y288" s="11">
        <f t="shared" si="112"/>
        <v>188</v>
      </c>
      <c r="Z288" s="11">
        <f t="shared" si="113"/>
        <v>302</v>
      </c>
      <c r="AA288" s="112">
        <f t="shared" si="114"/>
        <v>85</v>
      </c>
      <c r="AB288" s="11">
        <f t="shared" si="115"/>
        <v>3821</v>
      </c>
      <c r="AC288" s="11">
        <f t="shared" si="116"/>
        <v>0</v>
      </c>
      <c r="AD288" s="11">
        <f t="shared" si="95"/>
        <v>0</v>
      </c>
      <c r="AF288">
        <f t="shared" si="96"/>
        <v>0</v>
      </c>
      <c r="AH288">
        <f t="shared" si="117"/>
        <v>0</v>
      </c>
      <c r="AK288">
        <f t="shared" si="97"/>
        <v>6460</v>
      </c>
      <c r="AP288">
        <v>6460</v>
      </c>
      <c r="AQ288" t="s">
        <v>255</v>
      </c>
      <c r="AR288">
        <v>6460</v>
      </c>
      <c r="AS288" s="73">
        <v>7988</v>
      </c>
      <c r="AT288">
        <v>666.2</v>
      </c>
      <c r="AU288" s="73">
        <v>7988</v>
      </c>
      <c r="AV288">
        <v>60</v>
      </c>
      <c r="AW288" s="73">
        <v>16748</v>
      </c>
      <c r="AX288" s="73">
        <v>26044</v>
      </c>
      <c r="AY288" s="73">
        <v>5321606</v>
      </c>
      <c r="BA288">
        <v>6462</v>
      </c>
      <c r="BB288">
        <v>22.96</v>
      </c>
      <c r="BC288">
        <v>25.01</v>
      </c>
      <c r="BD288">
        <v>274.27</v>
      </c>
      <c r="BE288">
        <v>4</v>
      </c>
      <c r="BF288">
        <v>6462</v>
      </c>
      <c r="BG288" s="73">
        <v>1915522</v>
      </c>
      <c r="BH288">
        <v>6462</v>
      </c>
      <c r="BI288" s="73">
        <v>1843892</v>
      </c>
      <c r="BJ288">
        <v>4</v>
      </c>
      <c r="BK288">
        <v>6460</v>
      </c>
      <c r="BL288" t="s">
        <v>255</v>
      </c>
      <c r="BM288">
        <v>6460</v>
      </c>
      <c r="BN288">
        <v>666.2</v>
      </c>
      <c r="BO288">
        <v>60.42</v>
      </c>
      <c r="BP288">
        <v>37.587000000000003</v>
      </c>
      <c r="BQ288">
        <v>764.20699999999999</v>
      </c>
      <c r="BR288">
        <v>17</v>
      </c>
      <c r="BT288">
        <v>6460</v>
      </c>
      <c r="BU288" t="s">
        <v>255</v>
      </c>
      <c r="BV288">
        <v>6460</v>
      </c>
      <c r="BW288" s="73">
        <v>7988</v>
      </c>
      <c r="BX288" s="73">
        <v>5317612</v>
      </c>
      <c r="BZ288" t="s">
        <v>258</v>
      </c>
    </row>
    <row r="289" spans="1:78" x14ac:dyDescent="0.2">
      <c r="A289" s="29">
        <v>282</v>
      </c>
      <c r="B289">
        <v>6462</v>
      </c>
      <c r="C289" t="s">
        <v>256</v>
      </c>
      <c r="D289">
        <v>6462</v>
      </c>
      <c r="E289" s="73">
        <v>7988</v>
      </c>
      <c r="F289">
        <f t="shared" si="98"/>
        <v>226.3</v>
      </c>
      <c r="G289" s="73">
        <f t="shared" si="99"/>
        <v>7988</v>
      </c>
      <c r="H289">
        <f t="shared" si="100"/>
        <v>22.96</v>
      </c>
      <c r="I289">
        <f t="shared" si="100"/>
        <v>25.01</v>
      </c>
      <c r="J289">
        <f t="shared" si="100"/>
        <v>274.27</v>
      </c>
      <c r="K289" s="73">
        <f t="shared" si="101"/>
        <v>1915522</v>
      </c>
      <c r="L289">
        <f t="shared" si="102"/>
        <v>4</v>
      </c>
      <c r="M289" s="13">
        <f t="shared" si="103"/>
        <v>8128</v>
      </c>
      <c r="N289" s="13">
        <f t="shared" si="104"/>
        <v>5</v>
      </c>
      <c r="O289" s="16">
        <f t="shared" si="105"/>
        <v>8133</v>
      </c>
      <c r="P289" s="13"/>
      <c r="Q289" s="13">
        <f t="shared" si="106"/>
        <v>1839366</v>
      </c>
      <c r="R289" s="13">
        <f t="shared" si="107"/>
        <v>1934677</v>
      </c>
      <c r="S289" s="13">
        <f t="shared" si="108"/>
        <v>95311</v>
      </c>
      <c r="T289" s="13">
        <f t="shared" si="109"/>
        <v>1840498</v>
      </c>
      <c r="U289" s="13">
        <f t="shared" si="110"/>
        <v>94179</v>
      </c>
      <c r="V289" s="11"/>
      <c r="W289" s="11"/>
      <c r="X289" s="11">
        <f t="shared" si="111"/>
        <v>1132</v>
      </c>
      <c r="Y289" s="11">
        <f t="shared" si="112"/>
        <v>125</v>
      </c>
      <c r="Z289" s="11">
        <f t="shared" si="113"/>
        <v>115</v>
      </c>
      <c r="AA289" s="112">
        <f t="shared" si="114"/>
        <v>20</v>
      </c>
      <c r="AB289" s="11">
        <f t="shared" si="115"/>
        <v>1372</v>
      </c>
      <c r="AC289" s="11">
        <f t="shared" si="116"/>
        <v>0</v>
      </c>
      <c r="AD289" s="11">
        <f t="shared" si="95"/>
        <v>94179</v>
      </c>
      <c r="AF289">
        <f t="shared" si="96"/>
        <v>95311</v>
      </c>
      <c r="AH289">
        <f t="shared" si="117"/>
        <v>1132</v>
      </c>
      <c r="AK289">
        <f t="shared" si="97"/>
        <v>6462</v>
      </c>
      <c r="AP289">
        <v>6462</v>
      </c>
      <c r="AQ289" t="s">
        <v>256</v>
      </c>
      <c r="AR289">
        <v>6462</v>
      </c>
      <c r="AS289" s="73">
        <v>7988</v>
      </c>
      <c r="AT289">
        <v>226.3</v>
      </c>
      <c r="AU289" s="73">
        <v>7988</v>
      </c>
      <c r="AV289">
        <v>23</v>
      </c>
      <c r="AW289" s="73">
        <v>8656</v>
      </c>
      <c r="AX289" s="73">
        <v>13158</v>
      </c>
      <c r="AY289" s="73">
        <v>1807684</v>
      </c>
      <c r="BA289">
        <v>6471</v>
      </c>
      <c r="BB289">
        <v>61.3</v>
      </c>
      <c r="BC289">
        <v>26.29</v>
      </c>
      <c r="BD289">
        <v>459.89</v>
      </c>
      <c r="BE289">
        <v>10.5</v>
      </c>
      <c r="BF289">
        <v>6471</v>
      </c>
      <c r="BG289" s="73">
        <v>3059404</v>
      </c>
      <c r="BH289">
        <v>6471</v>
      </c>
      <c r="BI289" s="73">
        <v>3033500</v>
      </c>
      <c r="BJ289">
        <v>10.5</v>
      </c>
      <c r="BK289">
        <v>6462</v>
      </c>
      <c r="BL289" t="s">
        <v>256</v>
      </c>
      <c r="BM289">
        <v>6462</v>
      </c>
      <c r="BN289">
        <v>226.3</v>
      </c>
      <c r="BO289">
        <v>22.96</v>
      </c>
      <c r="BP289">
        <v>25.01</v>
      </c>
      <c r="BQ289">
        <v>274.27</v>
      </c>
      <c r="BR289">
        <v>4</v>
      </c>
      <c r="BT289">
        <v>6462</v>
      </c>
      <c r="BU289" t="s">
        <v>256</v>
      </c>
      <c r="BV289">
        <v>6462</v>
      </c>
      <c r="BW289" s="73">
        <v>7988</v>
      </c>
      <c r="BX289" s="73">
        <v>1915522</v>
      </c>
      <c r="BZ289" t="s">
        <v>259</v>
      </c>
    </row>
    <row r="290" spans="1:78" x14ac:dyDescent="0.2">
      <c r="A290" s="29">
        <v>283</v>
      </c>
      <c r="B290">
        <v>6471</v>
      </c>
      <c r="C290" t="s">
        <v>257</v>
      </c>
      <c r="D290">
        <v>6471</v>
      </c>
      <c r="E290" s="73">
        <v>7988</v>
      </c>
      <c r="F290">
        <f t="shared" si="98"/>
        <v>372.3</v>
      </c>
      <c r="G290" s="73">
        <f t="shared" si="99"/>
        <v>7988</v>
      </c>
      <c r="H290">
        <f t="shared" si="100"/>
        <v>61.3</v>
      </c>
      <c r="I290">
        <f t="shared" si="100"/>
        <v>26.29</v>
      </c>
      <c r="J290">
        <f t="shared" si="100"/>
        <v>459.89</v>
      </c>
      <c r="K290" s="73">
        <f t="shared" si="101"/>
        <v>3059404</v>
      </c>
      <c r="L290">
        <f t="shared" si="102"/>
        <v>10.5</v>
      </c>
      <c r="M290" s="13">
        <f t="shared" si="103"/>
        <v>8128</v>
      </c>
      <c r="N290" s="13">
        <f t="shared" si="104"/>
        <v>5</v>
      </c>
      <c r="O290" s="16">
        <f t="shared" si="105"/>
        <v>8133</v>
      </c>
      <c r="P290" s="13"/>
      <c r="Q290" s="13">
        <f t="shared" si="106"/>
        <v>3026054</v>
      </c>
      <c r="R290" s="13">
        <f t="shared" si="107"/>
        <v>3089998</v>
      </c>
      <c r="S290" s="13">
        <f t="shared" si="108"/>
        <v>63944</v>
      </c>
      <c r="T290" s="13">
        <f t="shared" si="109"/>
        <v>3027916</v>
      </c>
      <c r="U290" s="13">
        <f t="shared" si="110"/>
        <v>62082</v>
      </c>
      <c r="V290" s="11"/>
      <c r="W290" s="11"/>
      <c r="X290" s="11">
        <f t="shared" si="111"/>
        <v>1862</v>
      </c>
      <c r="Y290" s="11">
        <f t="shared" si="112"/>
        <v>131</v>
      </c>
      <c r="Z290" s="11">
        <f t="shared" si="113"/>
        <v>307</v>
      </c>
      <c r="AA290" s="112">
        <f t="shared" si="114"/>
        <v>53</v>
      </c>
      <c r="AB290" s="11">
        <f t="shared" si="115"/>
        <v>2300</v>
      </c>
      <c r="AC290" s="11">
        <f t="shared" si="116"/>
        <v>0</v>
      </c>
      <c r="AD290" s="11">
        <f t="shared" si="95"/>
        <v>62082</v>
      </c>
      <c r="AF290">
        <f t="shared" si="96"/>
        <v>63944</v>
      </c>
      <c r="AH290">
        <f t="shared" si="117"/>
        <v>1862</v>
      </c>
      <c r="AK290">
        <f t="shared" si="97"/>
        <v>6471</v>
      </c>
      <c r="AP290">
        <v>6471</v>
      </c>
      <c r="AQ290" t="s">
        <v>257</v>
      </c>
      <c r="AR290">
        <v>6471</v>
      </c>
      <c r="AS290" s="73">
        <v>7988</v>
      </c>
      <c r="AT290">
        <v>372.3</v>
      </c>
      <c r="AU290" s="73">
        <v>7988</v>
      </c>
      <c r="AV290">
        <v>61</v>
      </c>
      <c r="AW290" s="73">
        <v>12143</v>
      </c>
      <c r="AX290" s="73">
        <v>18254</v>
      </c>
      <c r="AY290" s="73">
        <v>2973932</v>
      </c>
      <c r="BA290">
        <v>6509</v>
      </c>
      <c r="BB290">
        <v>52.85</v>
      </c>
      <c r="BC290">
        <v>31.943000000000001</v>
      </c>
      <c r="BD290">
        <v>449.89299999999997</v>
      </c>
      <c r="BE290">
        <v>20.5</v>
      </c>
      <c r="BF290">
        <v>6509</v>
      </c>
      <c r="BG290" s="73">
        <v>2896244</v>
      </c>
      <c r="BH290">
        <v>6509</v>
      </c>
      <c r="BI290" s="73">
        <v>3021203</v>
      </c>
      <c r="BJ290">
        <v>20.5</v>
      </c>
      <c r="BK290">
        <v>6471</v>
      </c>
      <c r="BL290" t="s">
        <v>257</v>
      </c>
      <c r="BM290">
        <v>6471</v>
      </c>
      <c r="BN290">
        <v>372.3</v>
      </c>
      <c r="BO290">
        <v>61.3</v>
      </c>
      <c r="BP290">
        <v>26.29</v>
      </c>
      <c r="BQ290">
        <v>459.89</v>
      </c>
      <c r="BR290">
        <v>10.5</v>
      </c>
      <c r="BT290">
        <v>6471</v>
      </c>
      <c r="BU290" t="s">
        <v>257</v>
      </c>
      <c r="BV290">
        <v>6471</v>
      </c>
      <c r="BW290" s="73">
        <v>7988</v>
      </c>
      <c r="BX290" s="73">
        <v>3059404</v>
      </c>
      <c r="BZ290" t="s">
        <v>260</v>
      </c>
    </row>
    <row r="291" spans="1:78" x14ac:dyDescent="0.2">
      <c r="A291" s="29">
        <v>284</v>
      </c>
      <c r="B291">
        <v>6509</v>
      </c>
      <c r="C291" t="s">
        <v>258</v>
      </c>
      <c r="D291">
        <v>6509</v>
      </c>
      <c r="E291" s="73">
        <v>7988</v>
      </c>
      <c r="F291">
        <f t="shared" si="98"/>
        <v>365.1</v>
      </c>
      <c r="G291" s="73">
        <f t="shared" si="99"/>
        <v>8115</v>
      </c>
      <c r="H291">
        <f t="shared" si="100"/>
        <v>52.85</v>
      </c>
      <c r="I291">
        <f t="shared" si="100"/>
        <v>31.943000000000001</v>
      </c>
      <c r="J291">
        <f t="shared" si="100"/>
        <v>449.89299999999997</v>
      </c>
      <c r="K291" s="73">
        <f t="shared" si="101"/>
        <v>2896244</v>
      </c>
      <c r="L291">
        <f t="shared" si="102"/>
        <v>20.5</v>
      </c>
      <c r="M291" s="13">
        <f t="shared" si="103"/>
        <v>8255</v>
      </c>
      <c r="N291" s="13">
        <f t="shared" si="104"/>
        <v>0</v>
      </c>
      <c r="O291" s="16">
        <f t="shared" si="105"/>
        <v>8255</v>
      </c>
      <c r="P291" s="13"/>
      <c r="Q291" s="13">
        <f t="shared" si="106"/>
        <v>3013901</v>
      </c>
      <c r="R291" s="13">
        <f t="shared" si="107"/>
        <v>2925206</v>
      </c>
      <c r="S291" s="13">
        <f t="shared" si="108"/>
        <v>0</v>
      </c>
      <c r="T291" s="13">
        <f t="shared" si="109"/>
        <v>3013901</v>
      </c>
      <c r="U291" s="13">
        <f t="shared" si="110"/>
        <v>0</v>
      </c>
      <c r="V291" s="11"/>
      <c r="W291" s="11"/>
      <c r="X291" s="11">
        <f t="shared" si="111"/>
        <v>0</v>
      </c>
      <c r="Y291" s="11">
        <f t="shared" si="112"/>
        <v>0</v>
      </c>
      <c r="Z291" s="11">
        <f t="shared" si="113"/>
        <v>0</v>
      </c>
      <c r="AA291" s="112">
        <f t="shared" si="114"/>
        <v>103</v>
      </c>
      <c r="AB291" s="11">
        <f t="shared" si="115"/>
        <v>0</v>
      </c>
      <c r="AC291" s="11">
        <f t="shared" si="116"/>
        <v>2249</v>
      </c>
      <c r="AD291" s="11">
        <f t="shared" si="95"/>
        <v>0</v>
      </c>
      <c r="AF291">
        <f t="shared" si="96"/>
        <v>0</v>
      </c>
      <c r="AH291">
        <f t="shared" si="117"/>
        <v>0</v>
      </c>
      <c r="AK291">
        <f t="shared" si="97"/>
        <v>6509</v>
      </c>
      <c r="AP291">
        <v>6509</v>
      </c>
      <c r="AQ291" t="s">
        <v>258</v>
      </c>
      <c r="AR291">
        <v>6509</v>
      </c>
      <c r="AS291" s="73">
        <v>7988</v>
      </c>
      <c r="AT291">
        <v>365.1</v>
      </c>
      <c r="AU291" s="73">
        <v>8115</v>
      </c>
      <c r="AV291">
        <v>53</v>
      </c>
      <c r="AW291" s="73">
        <v>22597</v>
      </c>
      <c r="AX291" s="73">
        <v>30733</v>
      </c>
      <c r="AY291" s="73">
        <v>2962787</v>
      </c>
      <c r="BA291">
        <v>6512</v>
      </c>
      <c r="BB291">
        <v>38.07</v>
      </c>
      <c r="BC291">
        <v>29.202000000000002</v>
      </c>
      <c r="BD291">
        <v>341.072</v>
      </c>
      <c r="BE291">
        <v>10</v>
      </c>
      <c r="BF291">
        <v>6512</v>
      </c>
      <c r="BG291" s="73">
        <v>2333816</v>
      </c>
      <c r="BH291">
        <v>6512</v>
      </c>
      <c r="BI291" s="73">
        <v>2233660</v>
      </c>
      <c r="BJ291">
        <v>10</v>
      </c>
      <c r="BK291">
        <v>6509</v>
      </c>
      <c r="BL291" t="s">
        <v>258</v>
      </c>
      <c r="BM291">
        <v>6509</v>
      </c>
      <c r="BN291">
        <v>365.1</v>
      </c>
      <c r="BO291">
        <v>52.85</v>
      </c>
      <c r="BP291">
        <v>31.943000000000001</v>
      </c>
      <c r="BQ291">
        <v>449.89299999999997</v>
      </c>
      <c r="BR291">
        <v>20.5</v>
      </c>
      <c r="BT291">
        <v>6509</v>
      </c>
      <c r="BU291" t="s">
        <v>258</v>
      </c>
      <c r="BV291">
        <v>6509</v>
      </c>
      <c r="BW291" s="73">
        <v>8115</v>
      </c>
      <c r="BX291" s="73">
        <v>2896244</v>
      </c>
      <c r="BZ291" t="s">
        <v>261</v>
      </c>
    </row>
    <row r="292" spans="1:78" x14ac:dyDescent="0.2">
      <c r="A292" s="29">
        <v>285</v>
      </c>
      <c r="B292">
        <v>6512</v>
      </c>
      <c r="C292" t="s">
        <v>259</v>
      </c>
      <c r="D292">
        <v>6512</v>
      </c>
      <c r="E292" s="73">
        <v>7988</v>
      </c>
      <c r="F292">
        <f t="shared" si="98"/>
        <v>273.8</v>
      </c>
      <c r="G292" s="73">
        <f t="shared" si="99"/>
        <v>7998</v>
      </c>
      <c r="H292">
        <f t="shared" si="100"/>
        <v>38.07</v>
      </c>
      <c r="I292">
        <f t="shared" si="100"/>
        <v>29.202000000000002</v>
      </c>
      <c r="J292">
        <f t="shared" si="100"/>
        <v>341.072</v>
      </c>
      <c r="K292" s="73">
        <f t="shared" si="101"/>
        <v>2333816</v>
      </c>
      <c r="L292">
        <f t="shared" si="102"/>
        <v>10</v>
      </c>
      <c r="M292" s="13">
        <f t="shared" si="103"/>
        <v>8138</v>
      </c>
      <c r="N292" s="13">
        <f t="shared" si="104"/>
        <v>0</v>
      </c>
      <c r="O292" s="16">
        <f t="shared" si="105"/>
        <v>8138</v>
      </c>
      <c r="P292" s="13"/>
      <c r="Q292" s="13">
        <f t="shared" si="106"/>
        <v>2228184</v>
      </c>
      <c r="R292" s="13">
        <f t="shared" si="107"/>
        <v>2357154</v>
      </c>
      <c r="S292" s="13">
        <f t="shared" si="108"/>
        <v>128970</v>
      </c>
      <c r="T292" s="13">
        <f t="shared" si="109"/>
        <v>2228184</v>
      </c>
      <c r="U292" s="13">
        <f t="shared" si="110"/>
        <v>128970</v>
      </c>
      <c r="V292" s="11"/>
      <c r="W292" s="11"/>
      <c r="X292" s="11">
        <f t="shared" si="111"/>
        <v>0</v>
      </c>
      <c r="Y292" s="11">
        <f t="shared" si="112"/>
        <v>0</v>
      </c>
      <c r="Z292" s="11">
        <f t="shared" si="113"/>
        <v>0</v>
      </c>
      <c r="AA292" s="112">
        <f t="shared" si="114"/>
        <v>50</v>
      </c>
      <c r="AB292" s="11">
        <f t="shared" si="115"/>
        <v>0</v>
      </c>
      <c r="AC292" s="11">
        <f t="shared" si="116"/>
        <v>1705</v>
      </c>
      <c r="AD292" s="11">
        <f t="shared" si="95"/>
        <v>128970</v>
      </c>
      <c r="AF292">
        <f t="shared" si="96"/>
        <v>128970</v>
      </c>
      <c r="AH292">
        <f t="shared" si="117"/>
        <v>0</v>
      </c>
      <c r="AK292">
        <f t="shared" si="97"/>
        <v>6512</v>
      </c>
      <c r="AP292">
        <v>6512</v>
      </c>
      <c r="AQ292" t="s">
        <v>259</v>
      </c>
      <c r="AR292">
        <v>6512</v>
      </c>
      <c r="AS292" s="73">
        <v>7988</v>
      </c>
      <c r="AT292">
        <v>273.8</v>
      </c>
      <c r="AU292" s="73">
        <v>7998</v>
      </c>
      <c r="AV292">
        <v>38</v>
      </c>
      <c r="AW292" s="73">
        <v>6071</v>
      </c>
      <c r="AX292" s="73">
        <v>10276</v>
      </c>
      <c r="AY292" s="73">
        <v>2189852</v>
      </c>
      <c r="BA292">
        <v>6516</v>
      </c>
      <c r="BB292">
        <v>25.87</v>
      </c>
      <c r="BC292">
        <v>25.806999999999999</v>
      </c>
      <c r="BD292">
        <v>203.67699999999999</v>
      </c>
      <c r="BE292">
        <v>4</v>
      </c>
      <c r="BF292">
        <v>6516</v>
      </c>
      <c r="BG292" s="73">
        <v>1315926</v>
      </c>
      <c r="BH292">
        <v>6516</v>
      </c>
      <c r="BI292" s="73">
        <v>1259016</v>
      </c>
      <c r="BJ292">
        <v>4</v>
      </c>
      <c r="BK292">
        <v>6512</v>
      </c>
      <c r="BL292" t="s">
        <v>259</v>
      </c>
      <c r="BM292">
        <v>6512</v>
      </c>
      <c r="BN292">
        <v>273.8</v>
      </c>
      <c r="BO292">
        <v>38.07</v>
      </c>
      <c r="BP292">
        <v>29.202000000000002</v>
      </c>
      <c r="BQ292">
        <v>341.072</v>
      </c>
      <c r="BR292">
        <v>10</v>
      </c>
      <c r="BT292">
        <v>6512</v>
      </c>
      <c r="BU292" t="s">
        <v>259</v>
      </c>
      <c r="BV292">
        <v>6512</v>
      </c>
      <c r="BW292" s="73">
        <v>7998</v>
      </c>
      <c r="BX292" s="73">
        <v>2333816</v>
      </c>
      <c r="BZ292" t="s">
        <v>262</v>
      </c>
    </row>
    <row r="293" spans="1:78" x14ac:dyDescent="0.2">
      <c r="A293" s="29">
        <v>286</v>
      </c>
      <c r="B293">
        <v>6516</v>
      </c>
      <c r="C293" t="s">
        <v>260</v>
      </c>
      <c r="D293">
        <v>6516</v>
      </c>
      <c r="E293" s="73">
        <v>7988</v>
      </c>
      <c r="F293">
        <f t="shared" si="98"/>
        <v>152</v>
      </c>
      <c r="G293" s="73">
        <f t="shared" si="99"/>
        <v>8123</v>
      </c>
      <c r="H293">
        <f t="shared" si="100"/>
        <v>25.87</v>
      </c>
      <c r="I293">
        <f t="shared" si="100"/>
        <v>25.806999999999999</v>
      </c>
      <c r="J293">
        <f t="shared" si="100"/>
        <v>203.67699999999999</v>
      </c>
      <c r="K293" s="73">
        <f t="shared" si="101"/>
        <v>1315926</v>
      </c>
      <c r="L293">
        <f t="shared" si="102"/>
        <v>4</v>
      </c>
      <c r="M293" s="13">
        <f t="shared" si="103"/>
        <v>8263</v>
      </c>
      <c r="N293" s="13">
        <f t="shared" si="104"/>
        <v>0</v>
      </c>
      <c r="O293" s="16">
        <f t="shared" si="105"/>
        <v>8263</v>
      </c>
      <c r="P293" s="13"/>
      <c r="Q293" s="13">
        <f t="shared" si="106"/>
        <v>1255976</v>
      </c>
      <c r="R293" s="13">
        <f t="shared" si="107"/>
        <v>1329085</v>
      </c>
      <c r="S293" s="13">
        <f t="shared" si="108"/>
        <v>73109</v>
      </c>
      <c r="T293" s="13">
        <f t="shared" si="109"/>
        <v>1255976</v>
      </c>
      <c r="U293" s="13">
        <f t="shared" si="110"/>
        <v>73109</v>
      </c>
      <c r="V293" s="11"/>
      <c r="W293" s="11"/>
      <c r="X293" s="11">
        <f t="shared" si="111"/>
        <v>0</v>
      </c>
      <c r="Y293" s="11">
        <f t="shared" si="112"/>
        <v>0</v>
      </c>
      <c r="Z293" s="11">
        <f t="shared" si="113"/>
        <v>0</v>
      </c>
      <c r="AA293" s="112">
        <f t="shared" si="114"/>
        <v>20</v>
      </c>
      <c r="AB293" s="11">
        <f t="shared" si="115"/>
        <v>0</v>
      </c>
      <c r="AC293" s="11">
        <f t="shared" si="116"/>
        <v>1018</v>
      </c>
      <c r="AD293" s="11">
        <f t="shared" si="95"/>
        <v>73109</v>
      </c>
      <c r="AF293">
        <f t="shared" si="96"/>
        <v>73109</v>
      </c>
      <c r="AH293">
        <f t="shared" si="117"/>
        <v>0</v>
      </c>
      <c r="AK293">
        <f t="shared" si="97"/>
        <v>6516</v>
      </c>
      <c r="AP293">
        <v>6516</v>
      </c>
      <c r="AQ293" t="s">
        <v>260</v>
      </c>
      <c r="AR293">
        <v>6516</v>
      </c>
      <c r="AS293" s="73">
        <v>7988</v>
      </c>
      <c r="AT293">
        <v>152</v>
      </c>
      <c r="AU293" s="73">
        <v>8123</v>
      </c>
      <c r="AV293">
        <v>26</v>
      </c>
      <c r="AW293" s="73">
        <v>10705</v>
      </c>
      <c r="AX293" s="73">
        <v>13123</v>
      </c>
      <c r="AY293" s="73">
        <v>1234696</v>
      </c>
      <c r="BA293">
        <v>6534</v>
      </c>
      <c r="BB293">
        <v>70.36</v>
      </c>
      <c r="BC293">
        <v>25.093</v>
      </c>
      <c r="BD293">
        <v>801.95299999999997</v>
      </c>
      <c r="BE293">
        <v>12.5</v>
      </c>
      <c r="BF293">
        <v>6534</v>
      </c>
      <c r="BG293" s="73">
        <v>5792898</v>
      </c>
      <c r="BH293">
        <v>6534</v>
      </c>
      <c r="BI293" s="73">
        <v>5756562</v>
      </c>
      <c r="BJ293">
        <v>12.5</v>
      </c>
      <c r="BK293">
        <v>6516</v>
      </c>
      <c r="BL293" t="s">
        <v>260</v>
      </c>
      <c r="BM293">
        <v>6516</v>
      </c>
      <c r="BN293">
        <v>152</v>
      </c>
      <c r="BO293">
        <v>25.87</v>
      </c>
      <c r="BP293">
        <v>25.806999999999999</v>
      </c>
      <c r="BQ293">
        <v>203.67699999999999</v>
      </c>
      <c r="BR293">
        <v>4</v>
      </c>
      <c r="BT293">
        <v>6516</v>
      </c>
      <c r="BU293" t="s">
        <v>260</v>
      </c>
      <c r="BV293">
        <v>6516</v>
      </c>
      <c r="BW293" s="73">
        <v>8123</v>
      </c>
      <c r="BX293" s="73">
        <v>1315926</v>
      </c>
      <c r="BZ293" t="s">
        <v>263</v>
      </c>
    </row>
    <row r="294" spans="1:78" x14ac:dyDescent="0.2">
      <c r="A294" s="29">
        <v>287</v>
      </c>
      <c r="B294">
        <v>6534</v>
      </c>
      <c r="C294" t="s">
        <v>261</v>
      </c>
      <c r="D294">
        <v>6534</v>
      </c>
      <c r="E294" s="73">
        <v>7988</v>
      </c>
      <c r="F294">
        <f t="shared" si="98"/>
        <v>706.5</v>
      </c>
      <c r="G294" s="73">
        <f t="shared" si="99"/>
        <v>7988</v>
      </c>
      <c r="H294">
        <f t="shared" si="100"/>
        <v>70.36</v>
      </c>
      <c r="I294">
        <f t="shared" si="100"/>
        <v>25.093</v>
      </c>
      <c r="J294">
        <f t="shared" si="100"/>
        <v>801.95299999999997</v>
      </c>
      <c r="K294" s="73">
        <f t="shared" si="101"/>
        <v>5792898</v>
      </c>
      <c r="L294">
        <f t="shared" si="102"/>
        <v>12.5</v>
      </c>
      <c r="M294" s="13">
        <f t="shared" si="103"/>
        <v>8128</v>
      </c>
      <c r="N294" s="13">
        <f t="shared" si="104"/>
        <v>5</v>
      </c>
      <c r="O294" s="16">
        <f t="shared" si="105"/>
        <v>8133</v>
      </c>
      <c r="P294" s="13"/>
      <c r="Q294" s="13">
        <f t="shared" si="106"/>
        <v>5742432</v>
      </c>
      <c r="R294" s="13">
        <f t="shared" si="107"/>
        <v>5850827</v>
      </c>
      <c r="S294" s="13">
        <f t="shared" si="108"/>
        <v>108395</v>
      </c>
      <c r="T294" s="13">
        <f t="shared" si="109"/>
        <v>5745965</v>
      </c>
      <c r="U294" s="13">
        <f t="shared" si="110"/>
        <v>104862</v>
      </c>
      <c r="V294" s="11"/>
      <c r="W294" s="11"/>
      <c r="X294" s="11">
        <f t="shared" si="111"/>
        <v>3533</v>
      </c>
      <c r="Y294" s="11">
        <f t="shared" si="112"/>
        <v>125</v>
      </c>
      <c r="Z294" s="11">
        <f t="shared" si="113"/>
        <v>352</v>
      </c>
      <c r="AA294" s="112">
        <f t="shared" si="114"/>
        <v>63</v>
      </c>
      <c r="AB294" s="11">
        <f t="shared" si="115"/>
        <v>4010</v>
      </c>
      <c r="AC294" s="11">
        <f t="shared" si="116"/>
        <v>0</v>
      </c>
      <c r="AD294" s="11">
        <f t="shared" si="95"/>
        <v>104862</v>
      </c>
      <c r="AF294">
        <f t="shared" si="96"/>
        <v>108395</v>
      </c>
      <c r="AH294">
        <f t="shared" si="117"/>
        <v>3533</v>
      </c>
      <c r="AK294">
        <f t="shared" si="97"/>
        <v>6534</v>
      </c>
      <c r="AP294">
        <v>6534</v>
      </c>
      <c r="AQ294" t="s">
        <v>261</v>
      </c>
      <c r="AR294">
        <v>6534</v>
      </c>
      <c r="AS294" s="73">
        <v>7988</v>
      </c>
      <c r="AT294">
        <v>706.5</v>
      </c>
      <c r="AU294" s="73">
        <v>7988</v>
      </c>
      <c r="AV294">
        <v>70</v>
      </c>
      <c r="AW294" s="73">
        <v>11757</v>
      </c>
      <c r="AX294" s="73">
        <v>17324</v>
      </c>
      <c r="AY294" s="73">
        <v>5643522</v>
      </c>
      <c r="BA294">
        <v>6536</v>
      </c>
      <c r="BB294">
        <v>138.05000000000001</v>
      </c>
      <c r="BC294">
        <v>26.11</v>
      </c>
      <c r="BD294" s="110">
        <v>1079.1600000000001</v>
      </c>
      <c r="BE294">
        <v>21</v>
      </c>
      <c r="BF294">
        <v>6536</v>
      </c>
      <c r="BG294" s="73">
        <v>7298467</v>
      </c>
      <c r="BH294">
        <v>6536</v>
      </c>
      <c r="BI294" s="73">
        <v>7493850</v>
      </c>
      <c r="BJ294">
        <v>21</v>
      </c>
      <c r="BK294">
        <v>6534</v>
      </c>
      <c r="BL294" t="s">
        <v>261</v>
      </c>
      <c r="BM294">
        <v>6534</v>
      </c>
      <c r="BN294">
        <v>706.5</v>
      </c>
      <c r="BO294">
        <v>70.36</v>
      </c>
      <c r="BP294">
        <v>25.093</v>
      </c>
      <c r="BQ294">
        <v>801.95299999999997</v>
      </c>
      <c r="BR294">
        <v>12.5</v>
      </c>
      <c r="BT294">
        <v>6534</v>
      </c>
      <c r="BU294" t="s">
        <v>261</v>
      </c>
      <c r="BV294">
        <v>6534</v>
      </c>
      <c r="BW294" s="73">
        <v>7988</v>
      </c>
      <c r="BX294" s="73">
        <v>5792898</v>
      </c>
      <c r="BZ294" t="s">
        <v>264</v>
      </c>
    </row>
    <row r="295" spans="1:78" x14ac:dyDescent="0.2">
      <c r="A295" s="29">
        <v>288</v>
      </c>
      <c r="B295">
        <v>6561</v>
      </c>
      <c r="C295" t="s">
        <v>263</v>
      </c>
      <c r="D295">
        <v>6561</v>
      </c>
      <c r="E295" s="73">
        <v>7988</v>
      </c>
      <c r="F295">
        <f t="shared" si="98"/>
        <v>314.2</v>
      </c>
      <c r="G295" s="73">
        <f t="shared" si="99"/>
        <v>7988</v>
      </c>
      <c r="H295">
        <f t="shared" si="100"/>
        <v>26.96</v>
      </c>
      <c r="I295">
        <f t="shared" si="100"/>
        <v>26.606999999999999</v>
      </c>
      <c r="J295">
        <f t="shared" si="100"/>
        <v>367.767</v>
      </c>
      <c r="K295" s="73">
        <f t="shared" si="101"/>
        <v>2913224</v>
      </c>
      <c r="L295">
        <f t="shared" si="102"/>
        <v>20.5</v>
      </c>
      <c r="M295" s="13">
        <f t="shared" si="103"/>
        <v>8128</v>
      </c>
      <c r="N295" s="13">
        <f t="shared" si="104"/>
        <v>5</v>
      </c>
      <c r="O295" s="16">
        <f t="shared" si="105"/>
        <v>8133</v>
      </c>
      <c r="P295" s="13"/>
      <c r="Q295" s="13">
        <f t="shared" si="106"/>
        <v>2553818</v>
      </c>
      <c r="R295" s="13">
        <f t="shared" si="107"/>
        <v>2942356</v>
      </c>
      <c r="S295" s="13">
        <f t="shared" si="108"/>
        <v>388538</v>
      </c>
      <c r="T295" s="13">
        <f t="shared" si="109"/>
        <v>2555389</v>
      </c>
      <c r="U295" s="13">
        <f t="shared" si="110"/>
        <v>386967</v>
      </c>
      <c r="V295" s="11"/>
      <c r="W295" s="11"/>
      <c r="X295" s="11">
        <f t="shared" si="111"/>
        <v>1571</v>
      </c>
      <c r="Y295" s="11">
        <f t="shared" si="112"/>
        <v>133</v>
      </c>
      <c r="Z295" s="11">
        <f t="shared" si="113"/>
        <v>135</v>
      </c>
      <c r="AA295" s="112">
        <f t="shared" si="114"/>
        <v>103</v>
      </c>
      <c r="AB295" s="11">
        <f t="shared" si="115"/>
        <v>1839</v>
      </c>
      <c r="AC295" s="11">
        <f t="shared" si="116"/>
        <v>0</v>
      </c>
      <c r="AD295" s="11">
        <f t="shared" si="95"/>
        <v>386967</v>
      </c>
      <c r="AF295">
        <f t="shared" si="96"/>
        <v>388538</v>
      </c>
      <c r="AH295">
        <f t="shared" si="117"/>
        <v>1571</v>
      </c>
      <c r="AK295">
        <f t="shared" si="97"/>
        <v>6561</v>
      </c>
      <c r="AP295">
        <v>6561</v>
      </c>
      <c r="AQ295" t="s">
        <v>263</v>
      </c>
      <c r="AR295">
        <v>6561</v>
      </c>
      <c r="AS295" s="73">
        <v>7988</v>
      </c>
      <c r="AT295">
        <v>314.2</v>
      </c>
      <c r="AU295" s="73">
        <v>7988</v>
      </c>
      <c r="AV295">
        <v>27</v>
      </c>
      <c r="AW295" s="73">
        <v>29157</v>
      </c>
      <c r="AX295" s="73">
        <v>34949</v>
      </c>
      <c r="AY295" s="73">
        <v>2509830</v>
      </c>
      <c r="BA295">
        <v>6561</v>
      </c>
      <c r="BB295">
        <v>26.96</v>
      </c>
      <c r="BC295">
        <v>26.606999999999999</v>
      </c>
      <c r="BD295">
        <v>367.767</v>
      </c>
      <c r="BE295">
        <v>20.5</v>
      </c>
      <c r="BF295">
        <v>6561</v>
      </c>
      <c r="BG295" s="73">
        <v>2913224</v>
      </c>
      <c r="BH295">
        <v>6561</v>
      </c>
      <c r="BI295" s="73">
        <v>2560102</v>
      </c>
      <c r="BJ295">
        <v>20.5</v>
      </c>
      <c r="BK295">
        <v>6561</v>
      </c>
      <c r="BL295" t="s">
        <v>263</v>
      </c>
      <c r="BM295">
        <v>6561</v>
      </c>
      <c r="BN295">
        <v>314.2</v>
      </c>
      <c r="BO295">
        <v>26.96</v>
      </c>
      <c r="BP295">
        <v>26.606999999999999</v>
      </c>
      <c r="BQ295">
        <v>367.767</v>
      </c>
      <c r="BR295">
        <v>20.5</v>
      </c>
      <c r="BT295">
        <v>6561</v>
      </c>
      <c r="BU295" t="s">
        <v>263</v>
      </c>
      <c r="BV295">
        <v>6561</v>
      </c>
      <c r="BW295" s="73">
        <v>7988</v>
      </c>
      <c r="BX295" s="73">
        <v>2913224</v>
      </c>
      <c r="BZ295" t="s">
        <v>387</v>
      </c>
    </row>
    <row r="296" spans="1:78" x14ac:dyDescent="0.2">
      <c r="A296" s="29">
        <v>289</v>
      </c>
      <c r="B296">
        <v>6579</v>
      </c>
      <c r="C296" t="s">
        <v>264</v>
      </c>
      <c r="D296">
        <v>6579</v>
      </c>
      <c r="E296" s="73">
        <v>7988</v>
      </c>
      <c r="F296">
        <f t="shared" si="98"/>
        <v>3339.6</v>
      </c>
      <c r="G296" s="73">
        <f t="shared" si="99"/>
        <v>7988</v>
      </c>
      <c r="H296">
        <f t="shared" si="100"/>
        <v>501.72</v>
      </c>
      <c r="I296">
        <f t="shared" si="100"/>
        <v>147.43700000000001</v>
      </c>
      <c r="J296">
        <f t="shared" si="100"/>
        <v>3988.7570000000001</v>
      </c>
      <c r="K296" s="73">
        <f t="shared" si="101"/>
        <v>27616912</v>
      </c>
      <c r="L296">
        <f t="shared" si="102"/>
        <v>101</v>
      </c>
      <c r="M296" s="13">
        <f t="shared" si="103"/>
        <v>8128</v>
      </c>
      <c r="N296" s="13">
        <f t="shared" si="104"/>
        <v>5</v>
      </c>
      <c r="O296" s="16">
        <f t="shared" si="105"/>
        <v>8133</v>
      </c>
      <c r="P296" s="13"/>
      <c r="Q296" s="13">
        <f t="shared" si="106"/>
        <v>27144269</v>
      </c>
      <c r="R296" s="13">
        <f t="shared" si="107"/>
        <v>27893081</v>
      </c>
      <c r="S296" s="13">
        <f t="shared" si="108"/>
        <v>748812</v>
      </c>
      <c r="T296" s="13">
        <f t="shared" si="109"/>
        <v>27160967</v>
      </c>
      <c r="U296" s="13">
        <f t="shared" si="110"/>
        <v>732114</v>
      </c>
      <c r="V296" s="11"/>
      <c r="W296" s="11"/>
      <c r="X296" s="11">
        <f t="shared" si="111"/>
        <v>16698</v>
      </c>
      <c r="Y296" s="11">
        <f t="shared" si="112"/>
        <v>737</v>
      </c>
      <c r="Z296" s="11">
        <f t="shared" si="113"/>
        <v>2509</v>
      </c>
      <c r="AA296" s="112">
        <f t="shared" si="114"/>
        <v>505</v>
      </c>
      <c r="AB296" s="11">
        <f t="shared" si="115"/>
        <v>19944</v>
      </c>
      <c r="AC296" s="11">
        <f t="shared" si="116"/>
        <v>0</v>
      </c>
      <c r="AD296" s="11">
        <f t="shared" si="95"/>
        <v>732114</v>
      </c>
      <c r="AF296">
        <f t="shared" si="96"/>
        <v>748812</v>
      </c>
      <c r="AH296">
        <f t="shared" si="117"/>
        <v>16698</v>
      </c>
      <c r="AK296">
        <f t="shared" si="97"/>
        <v>6579</v>
      </c>
      <c r="AP296">
        <v>6579</v>
      </c>
      <c r="AQ296" t="s">
        <v>264</v>
      </c>
      <c r="AR296">
        <v>6579</v>
      </c>
      <c r="AS296" s="73">
        <v>7988</v>
      </c>
      <c r="AT296" s="110">
        <v>3339.6</v>
      </c>
      <c r="AU296" s="73">
        <v>7988</v>
      </c>
      <c r="AV296">
        <v>502</v>
      </c>
      <c r="AW296" s="73">
        <v>74887</v>
      </c>
      <c r="AX296" s="73">
        <v>115220</v>
      </c>
      <c r="AY296" s="73">
        <v>26676725</v>
      </c>
      <c r="BA296">
        <v>6579</v>
      </c>
      <c r="BB296">
        <v>501.72</v>
      </c>
      <c r="BC296">
        <v>147.43700000000001</v>
      </c>
      <c r="BD296" s="110">
        <v>3988.7570000000001</v>
      </c>
      <c r="BE296">
        <v>101</v>
      </c>
      <c r="BF296">
        <v>6579</v>
      </c>
      <c r="BG296" s="73">
        <v>27616912</v>
      </c>
      <c r="BH296">
        <v>6579</v>
      </c>
      <c r="BI296" s="73">
        <v>27211061</v>
      </c>
      <c r="BJ296">
        <v>101</v>
      </c>
      <c r="BK296">
        <v>6579</v>
      </c>
      <c r="BL296" t="s">
        <v>264</v>
      </c>
      <c r="BM296">
        <v>6579</v>
      </c>
      <c r="BN296" s="110">
        <v>3339.6</v>
      </c>
      <c r="BO296">
        <v>501.72</v>
      </c>
      <c r="BP296">
        <v>147.43700000000001</v>
      </c>
      <c r="BQ296" s="110">
        <v>3988.7570000000001</v>
      </c>
      <c r="BR296">
        <v>101</v>
      </c>
      <c r="BT296">
        <v>6579</v>
      </c>
      <c r="BU296" t="s">
        <v>264</v>
      </c>
      <c r="BV296">
        <v>6579</v>
      </c>
      <c r="BW296" s="73">
        <v>7988</v>
      </c>
      <c r="BX296" s="73">
        <v>27616912</v>
      </c>
      <c r="BZ296" t="s">
        <v>265</v>
      </c>
    </row>
    <row r="297" spans="1:78" x14ac:dyDescent="0.2">
      <c r="A297" s="29">
        <v>290</v>
      </c>
      <c r="B297">
        <v>6592</v>
      </c>
      <c r="C297" t="s">
        <v>387</v>
      </c>
      <c r="D297">
        <v>6592</v>
      </c>
      <c r="E297" s="73">
        <v>7988</v>
      </c>
      <c r="F297">
        <f t="shared" si="98"/>
        <v>945.3</v>
      </c>
      <c r="G297" s="73">
        <f t="shared" si="99"/>
        <v>7988</v>
      </c>
      <c r="H297">
        <f t="shared" ref="H297:J332" si="118">INDEX($BK$7:$BR$332,MATCH($B297,$BK$7:$BK$332,0),MATCH(H$7,$BK$7:$BR$7,0))</f>
        <v>141.1</v>
      </c>
      <c r="I297">
        <f t="shared" si="118"/>
        <v>35.182000000000002</v>
      </c>
      <c r="J297">
        <f t="shared" si="118"/>
        <v>1121.5820000000001</v>
      </c>
      <c r="K297" s="73">
        <f t="shared" si="101"/>
        <v>7606972</v>
      </c>
      <c r="L297">
        <f t="shared" si="102"/>
        <v>24</v>
      </c>
      <c r="M297" s="13">
        <f t="shared" si="103"/>
        <v>8128</v>
      </c>
      <c r="N297" s="13">
        <f t="shared" si="104"/>
        <v>5</v>
      </c>
      <c r="O297" s="16">
        <f t="shared" si="105"/>
        <v>8133</v>
      </c>
      <c r="P297" s="13"/>
      <c r="Q297" s="13">
        <f t="shared" si="106"/>
        <v>7683398</v>
      </c>
      <c r="R297" s="13">
        <f t="shared" si="107"/>
        <v>7683042</v>
      </c>
      <c r="S297" s="13">
        <f t="shared" si="108"/>
        <v>0</v>
      </c>
      <c r="T297" s="13">
        <f t="shared" si="109"/>
        <v>7688125</v>
      </c>
      <c r="U297" s="13">
        <f t="shared" si="110"/>
        <v>0</v>
      </c>
      <c r="V297" s="11"/>
      <c r="W297" s="11"/>
      <c r="X297" s="11">
        <f t="shared" si="111"/>
        <v>4727</v>
      </c>
      <c r="Y297" s="11">
        <f t="shared" si="112"/>
        <v>176</v>
      </c>
      <c r="Z297" s="11">
        <f t="shared" si="113"/>
        <v>706</v>
      </c>
      <c r="AA297" s="112">
        <f t="shared" si="114"/>
        <v>120</v>
      </c>
      <c r="AB297" s="11">
        <f t="shared" si="115"/>
        <v>5609</v>
      </c>
      <c r="AC297" s="11">
        <f t="shared" si="116"/>
        <v>0</v>
      </c>
      <c r="AD297" s="11">
        <f t="shared" si="95"/>
        <v>0</v>
      </c>
      <c r="AF297">
        <f t="shared" si="96"/>
        <v>0</v>
      </c>
      <c r="AH297">
        <f t="shared" si="117"/>
        <v>0</v>
      </c>
      <c r="AK297">
        <f t="shared" si="97"/>
        <v>6592</v>
      </c>
      <c r="AP297">
        <v>6592</v>
      </c>
      <c r="AQ297" t="s">
        <v>387</v>
      </c>
      <c r="AR297">
        <v>6592</v>
      </c>
      <c r="AS297" s="73">
        <v>7988</v>
      </c>
      <c r="AT297">
        <v>945.3</v>
      </c>
      <c r="AU297" s="73">
        <v>7988</v>
      </c>
      <c r="AV297">
        <v>141</v>
      </c>
      <c r="AW297" s="73">
        <v>48947</v>
      </c>
      <c r="AX297" s="73">
        <v>68344</v>
      </c>
      <c r="AY297" s="73">
        <v>7551056</v>
      </c>
      <c r="BA297">
        <v>6592</v>
      </c>
      <c r="BB297">
        <v>141.1</v>
      </c>
      <c r="BC297">
        <v>35.182000000000002</v>
      </c>
      <c r="BD297" s="110">
        <v>1121.5820000000001</v>
      </c>
      <c r="BE297">
        <v>24</v>
      </c>
      <c r="BF297">
        <v>6592</v>
      </c>
      <c r="BG297" s="73">
        <v>7606972</v>
      </c>
      <c r="BH297">
        <v>6592</v>
      </c>
      <c r="BI297" s="73">
        <v>7702304</v>
      </c>
      <c r="BJ297">
        <v>24</v>
      </c>
      <c r="BK297">
        <v>6592</v>
      </c>
      <c r="BL297" t="s">
        <v>387</v>
      </c>
      <c r="BM297">
        <v>6592</v>
      </c>
      <c r="BN297">
        <v>945.3</v>
      </c>
      <c r="BO297">
        <v>141.1</v>
      </c>
      <c r="BP297">
        <v>35.182000000000002</v>
      </c>
      <c r="BQ297" s="110">
        <v>1121.5820000000001</v>
      </c>
      <c r="BR297">
        <v>24</v>
      </c>
      <c r="BT297">
        <v>6592</v>
      </c>
      <c r="BU297" t="s">
        <v>387</v>
      </c>
      <c r="BV297">
        <v>6592</v>
      </c>
      <c r="BW297" s="73">
        <v>7988</v>
      </c>
      <c r="BX297" s="73">
        <v>7606972</v>
      </c>
      <c r="BZ297" t="s">
        <v>266</v>
      </c>
    </row>
    <row r="298" spans="1:78" x14ac:dyDescent="0.2">
      <c r="A298" s="29">
        <v>291</v>
      </c>
      <c r="B298">
        <v>6615</v>
      </c>
      <c r="C298" t="s">
        <v>265</v>
      </c>
      <c r="D298">
        <v>6615</v>
      </c>
      <c r="E298" s="73">
        <v>7988</v>
      </c>
      <c r="F298">
        <f t="shared" si="98"/>
        <v>983.8</v>
      </c>
      <c r="G298" s="73">
        <f t="shared" si="99"/>
        <v>7988</v>
      </c>
      <c r="H298">
        <f t="shared" si="118"/>
        <v>77.28</v>
      </c>
      <c r="I298">
        <f t="shared" si="118"/>
        <v>29.655999999999999</v>
      </c>
      <c r="J298">
        <f t="shared" si="118"/>
        <v>1090.7360000000001</v>
      </c>
      <c r="K298" s="73">
        <f t="shared" si="101"/>
        <v>7672474</v>
      </c>
      <c r="L298">
        <f t="shared" si="102"/>
        <v>23</v>
      </c>
      <c r="M298" s="13">
        <f t="shared" si="103"/>
        <v>8128</v>
      </c>
      <c r="N298" s="13">
        <f t="shared" si="104"/>
        <v>5</v>
      </c>
      <c r="O298" s="16">
        <f t="shared" si="105"/>
        <v>8133</v>
      </c>
      <c r="P298" s="13"/>
      <c r="Q298" s="13">
        <f t="shared" si="106"/>
        <v>7996326</v>
      </c>
      <c r="R298" s="13">
        <f t="shared" si="107"/>
        <v>7749199</v>
      </c>
      <c r="S298" s="13">
        <f t="shared" si="108"/>
        <v>0</v>
      </c>
      <c r="T298" s="13">
        <f t="shared" si="109"/>
        <v>8001245</v>
      </c>
      <c r="U298" s="13">
        <f t="shared" si="110"/>
        <v>0</v>
      </c>
      <c r="V298" s="11"/>
      <c r="W298" s="11"/>
      <c r="X298" s="11">
        <f t="shared" si="111"/>
        <v>4919</v>
      </c>
      <c r="Y298" s="11">
        <f t="shared" si="112"/>
        <v>148</v>
      </c>
      <c r="Z298" s="11">
        <f t="shared" si="113"/>
        <v>386</v>
      </c>
      <c r="AA298" s="112">
        <f t="shared" si="114"/>
        <v>115</v>
      </c>
      <c r="AB298" s="11">
        <f t="shared" si="115"/>
        <v>5453</v>
      </c>
      <c r="AC298" s="11">
        <f t="shared" si="116"/>
        <v>0</v>
      </c>
      <c r="AD298" s="11">
        <f t="shared" si="95"/>
        <v>0</v>
      </c>
      <c r="AF298">
        <f t="shared" si="96"/>
        <v>0</v>
      </c>
      <c r="AH298">
        <f t="shared" si="117"/>
        <v>0</v>
      </c>
      <c r="AK298">
        <f t="shared" si="97"/>
        <v>6615</v>
      </c>
      <c r="AP298">
        <v>6615</v>
      </c>
      <c r="AQ298" t="s">
        <v>265</v>
      </c>
      <c r="AR298">
        <v>6615</v>
      </c>
      <c r="AS298" s="73">
        <v>7988</v>
      </c>
      <c r="AT298">
        <v>983.8</v>
      </c>
      <c r="AU298" s="73">
        <v>7988</v>
      </c>
      <c r="AV298">
        <v>77</v>
      </c>
      <c r="AW298" s="73">
        <v>17866</v>
      </c>
      <c r="AX298" s="73">
        <v>27434</v>
      </c>
      <c r="AY298" s="73">
        <v>7858594</v>
      </c>
      <c r="BA298">
        <v>6615</v>
      </c>
      <c r="BB298">
        <v>77.28</v>
      </c>
      <c r="BC298">
        <v>29.655999999999999</v>
      </c>
      <c r="BD298" s="110">
        <v>1090.7360000000001</v>
      </c>
      <c r="BE298">
        <v>23</v>
      </c>
      <c r="BF298">
        <v>6615</v>
      </c>
      <c r="BG298" s="73">
        <v>7672474</v>
      </c>
      <c r="BH298">
        <v>6615</v>
      </c>
      <c r="BI298" s="73">
        <v>8016002</v>
      </c>
      <c r="BJ298">
        <v>23</v>
      </c>
      <c r="BK298">
        <v>6615</v>
      </c>
      <c r="BL298" t="s">
        <v>265</v>
      </c>
      <c r="BM298">
        <v>6615</v>
      </c>
      <c r="BN298">
        <v>983.8</v>
      </c>
      <c r="BO298">
        <v>77.28</v>
      </c>
      <c r="BP298">
        <v>29.655999999999999</v>
      </c>
      <c r="BQ298" s="110">
        <v>1090.7360000000001</v>
      </c>
      <c r="BR298">
        <v>23</v>
      </c>
      <c r="BT298">
        <v>6615</v>
      </c>
      <c r="BU298" t="s">
        <v>265</v>
      </c>
      <c r="BV298">
        <v>6615</v>
      </c>
      <c r="BW298" s="73">
        <v>7988</v>
      </c>
      <c r="BX298" s="73">
        <v>7672474</v>
      </c>
      <c r="BZ298" t="s">
        <v>267</v>
      </c>
    </row>
    <row r="299" spans="1:78" x14ac:dyDescent="0.2">
      <c r="A299" s="29">
        <v>292</v>
      </c>
      <c r="B299">
        <v>6651</v>
      </c>
      <c r="C299" t="s">
        <v>266</v>
      </c>
      <c r="D299">
        <v>6651</v>
      </c>
      <c r="E299" s="73">
        <v>7988</v>
      </c>
      <c r="F299">
        <f t="shared" si="98"/>
        <v>278</v>
      </c>
      <c r="G299" s="73">
        <f t="shared" si="99"/>
        <v>7988</v>
      </c>
      <c r="H299">
        <f t="shared" si="118"/>
        <v>41.31</v>
      </c>
      <c r="I299">
        <f t="shared" si="118"/>
        <v>28.809000000000001</v>
      </c>
      <c r="J299">
        <f t="shared" si="118"/>
        <v>348.11900000000003</v>
      </c>
      <c r="K299" s="73">
        <f t="shared" si="101"/>
        <v>2172736</v>
      </c>
      <c r="L299">
        <f t="shared" si="102"/>
        <v>3.5</v>
      </c>
      <c r="M299" s="13">
        <f t="shared" si="103"/>
        <v>8128</v>
      </c>
      <c r="N299" s="13">
        <f t="shared" si="104"/>
        <v>5</v>
      </c>
      <c r="O299" s="16">
        <f t="shared" si="105"/>
        <v>8133</v>
      </c>
      <c r="P299" s="13"/>
      <c r="Q299" s="13">
        <f t="shared" si="106"/>
        <v>2259584</v>
      </c>
      <c r="R299" s="13">
        <f t="shared" si="107"/>
        <v>2194463</v>
      </c>
      <c r="S299" s="13">
        <f t="shared" si="108"/>
        <v>0</v>
      </c>
      <c r="T299" s="13">
        <f t="shared" si="109"/>
        <v>2260974</v>
      </c>
      <c r="U299" s="13">
        <f t="shared" si="110"/>
        <v>0</v>
      </c>
      <c r="V299" s="11"/>
      <c r="W299" s="11"/>
      <c r="X299" s="11">
        <f t="shared" si="111"/>
        <v>1390</v>
      </c>
      <c r="Y299" s="11">
        <f t="shared" si="112"/>
        <v>144</v>
      </c>
      <c r="Z299" s="11">
        <f t="shared" si="113"/>
        <v>207</v>
      </c>
      <c r="AA299" s="112">
        <f t="shared" si="114"/>
        <v>18</v>
      </c>
      <c r="AB299" s="11">
        <f t="shared" si="115"/>
        <v>1741</v>
      </c>
      <c r="AC299" s="11">
        <f t="shared" si="116"/>
        <v>0</v>
      </c>
      <c r="AD299" s="11">
        <f t="shared" si="95"/>
        <v>0</v>
      </c>
      <c r="AF299">
        <f t="shared" si="96"/>
        <v>0</v>
      </c>
      <c r="AH299">
        <f t="shared" si="117"/>
        <v>0</v>
      </c>
      <c r="AK299">
        <f t="shared" si="97"/>
        <v>6651</v>
      </c>
      <c r="AP299">
        <v>6651</v>
      </c>
      <c r="AQ299" t="s">
        <v>266</v>
      </c>
      <c r="AR299">
        <v>6651</v>
      </c>
      <c r="AS299" s="73">
        <v>7988</v>
      </c>
      <c r="AT299">
        <v>278</v>
      </c>
      <c r="AU299" s="73">
        <v>7988</v>
      </c>
      <c r="AV299">
        <v>41</v>
      </c>
      <c r="AW299" s="73">
        <v>11088</v>
      </c>
      <c r="AX299" s="73">
        <v>15817</v>
      </c>
      <c r="AY299" s="73">
        <v>2220664</v>
      </c>
      <c r="BA299">
        <v>6651</v>
      </c>
      <c r="BB299">
        <v>41.31</v>
      </c>
      <c r="BC299">
        <v>28.809000000000001</v>
      </c>
      <c r="BD299">
        <v>348.11900000000003</v>
      </c>
      <c r="BE299">
        <v>3.5</v>
      </c>
      <c r="BF299">
        <v>6651</v>
      </c>
      <c r="BG299" s="73">
        <v>2172736</v>
      </c>
      <c r="BH299">
        <v>6651</v>
      </c>
      <c r="BI299" s="73">
        <v>2265144</v>
      </c>
      <c r="BJ299">
        <v>3.5</v>
      </c>
      <c r="BK299">
        <v>6651</v>
      </c>
      <c r="BL299" t="s">
        <v>266</v>
      </c>
      <c r="BM299">
        <v>6651</v>
      </c>
      <c r="BN299">
        <v>278</v>
      </c>
      <c r="BO299">
        <v>41.31</v>
      </c>
      <c r="BP299">
        <v>28.809000000000001</v>
      </c>
      <c r="BQ299">
        <v>348.11900000000003</v>
      </c>
      <c r="BR299">
        <v>3.5</v>
      </c>
      <c r="BT299">
        <v>6651</v>
      </c>
      <c r="BU299" t="s">
        <v>266</v>
      </c>
      <c r="BV299">
        <v>6651</v>
      </c>
      <c r="BW299" s="73">
        <v>7988</v>
      </c>
      <c r="BX299" s="73">
        <v>2172736</v>
      </c>
      <c r="BZ299" t="s">
        <v>268</v>
      </c>
    </row>
    <row r="300" spans="1:78" x14ac:dyDescent="0.2">
      <c r="A300" s="29">
        <v>293</v>
      </c>
      <c r="B300">
        <v>6660</v>
      </c>
      <c r="C300" t="s">
        <v>267</v>
      </c>
      <c r="D300">
        <v>6660</v>
      </c>
      <c r="E300" s="73">
        <v>7988</v>
      </c>
      <c r="F300">
        <f t="shared" si="98"/>
        <v>1600.6</v>
      </c>
      <c r="G300" s="73">
        <f t="shared" si="99"/>
        <v>7988</v>
      </c>
      <c r="H300">
        <f t="shared" si="118"/>
        <v>223.19</v>
      </c>
      <c r="I300">
        <f t="shared" si="118"/>
        <v>25.882000000000001</v>
      </c>
      <c r="J300">
        <f t="shared" si="118"/>
        <v>1849.672</v>
      </c>
      <c r="K300" s="73">
        <f t="shared" si="101"/>
        <v>12980500</v>
      </c>
      <c r="L300">
        <f t="shared" si="102"/>
        <v>34.5</v>
      </c>
      <c r="M300" s="13">
        <f t="shared" si="103"/>
        <v>8128</v>
      </c>
      <c r="N300" s="13">
        <f t="shared" si="104"/>
        <v>5</v>
      </c>
      <c r="O300" s="16">
        <f t="shared" si="105"/>
        <v>8133</v>
      </c>
      <c r="P300" s="13"/>
      <c r="Q300" s="13">
        <f t="shared" si="106"/>
        <v>13009677</v>
      </c>
      <c r="R300" s="13">
        <f t="shared" si="107"/>
        <v>13110305</v>
      </c>
      <c r="S300" s="13">
        <f t="shared" si="108"/>
        <v>100628</v>
      </c>
      <c r="T300" s="13">
        <f t="shared" si="109"/>
        <v>13017680</v>
      </c>
      <c r="U300" s="13">
        <f t="shared" si="110"/>
        <v>92625</v>
      </c>
      <c r="V300" s="11"/>
      <c r="W300" s="11"/>
      <c r="X300" s="11">
        <f t="shared" si="111"/>
        <v>8003</v>
      </c>
      <c r="Y300" s="11">
        <f t="shared" si="112"/>
        <v>129</v>
      </c>
      <c r="Z300" s="11">
        <f t="shared" si="113"/>
        <v>1116</v>
      </c>
      <c r="AA300" s="112">
        <f t="shared" si="114"/>
        <v>173</v>
      </c>
      <c r="AB300" s="11">
        <f t="shared" si="115"/>
        <v>9248</v>
      </c>
      <c r="AC300" s="11">
        <f t="shared" si="116"/>
        <v>0</v>
      </c>
      <c r="AD300" s="11">
        <f t="shared" si="95"/>
        <v>92625</v>
      </c>
      <c r="AF300">
        <f t="shared" si="96"/>
        <v>100628</v>
      </c>
      <c r="AH300">
        <f t="shared" si="117"/>
        <v>8003</v>
      </c>
      <c r="AK300">
        <f t="shared" si="97"/>
        <v>6660</v>
      </c>
      <c r="AP300">
        <v>6660</v>
      </c>
      <c r="AQ300" t="s">
        <v>267</v>
      </c>
      <c r="AR300">
        <v>6660</v>
      </c>
      <c r="AS300" s="73">
        <v>7988</v>
      </c>
      <c r="AT300" s="110">
        <v>1600.6</v>
      </c>
      <c r="AU300" s="73">
        <v>7988</v>
      </c>
      <c r="AV300">
        <v>223</v>
      </c>
      <c r="AW300" s="73">
        <v>69373</v>
      </c>
      <c r="AX300" s="73">
        <v>104816</v>
      </c>
      <c r="AY300" s="73">
        <v>12785593</v>
      </c>
      <c r="BA300">
        <v>6660</v>
      </c>
      <c r="BB300">
        <v>223.19</v>
      </c>
      <c r="BC300">
        <v>25.882000000000001</v>
      </c>
      <c r="BD300" s="110">
        <v>1849.672</v>
      </c>
      <c r="BE300">
        <v>34.5</v>
      </c>
      <c r="BF300">
        <v>6660</v>
      </c>
      <c r="BG300" s="73">
        <v>12980500</v>
      </c>
      <c r="BH300">
        <v>6660</v>
      </c>
      <c r="BI300" s="73">
        <v>13041689</v>
      </c>
      <c r="BJ300">
        <v>34.5</v>
      </c>
      <c r="BK300">
        <v>6660</v>
      </c>
      <c r="BL300" t="s">
        <v>267</v>
      </c>
      <c r="BM300">
        <v>6660</v>
      </c>
      <c r="BN300" s="110">
        <v>1600.6</v>
      </c>
      <c r="BO300">
        <v>223.19</v>
      </c>
      <c r="BP300">
        <v>25.882000000000001</v>
      </c>
      <c r="BQ300" s="110">
        <v>1849.672</v>
      </c>
      <c r="BR300">
        <v>34.5</v>
      </c>
      <c r="BT300">
        <v>6660</v>
      </c>
      <c r="BU300" t="s">
        <v>267</v>
      </c>
      <c r="BV300">
        <v>6660</v>
      </c>
      <c r="BW300" s="73">
        <v>7988</v>
      </c>
      <c r="BX300" s="73">
        <v>12980500</v>
      </c>
      <c r="BZ300" t="s">
        <v>269</v>
      </c>
    </row>
    <row r="301" spans="1:78" x14ac:dyDescent="0.2">
      <c r="A301" s="29">
        <v>294</v>
      </c>
      <c r="B301">
        <v>6700</v>
      </c>
      <c r="C301" t="s">
        <v>268</v>
      </c>
      <c r="D301">
        <v>6700</v>
      </c>
      <c r="E301" s="73">
        <v>7988</v>
      </c>
      <c r="F301">
        <f t="shared" si="98"/>
        <v>481.6</v>
      </c>
      <c r="G301" s="73">
        <f t="shared" si="99"/>
        <v>8072</v>
      </c>
      <c r="H301">
        <f t="shared" si="118"/>
        <v>76.86</v>
      </c>
      <c r="I301">
        <f t="shared" si="118"/>
        <v>35.183</v>
      </c>
      <c r="J301">
        <f t="shared" si="118"/>
        <v>593.64300000000003</v>
      </c>
      <c r="K301" s="73">
        <f t="shared" si="101"/>
        <v>3897969</v>
      </c>
      <c r="L301">
        <f t="shared" si="102"/>
        <v>13</v>
      </c>
      <c r="M301" s="13">
        <f t="shared" si="103"/>
        <v>8212</v>
      </c>
      <c r="N301" s="13">
        <f t="shared" si="104"/>
        <v>0</v>
      </c>
      <c r="O301" s="16">
        <f t="shared" si="105"/>
        <v>8212</v>
      </c>
      <c r="P301" s="13"/>
      <c r="Q301" s="13">
        <f t="shared" si="106"/>
        <v>3954899</v>
      </c>
      <c r="R301" s="13">
        <f t="shared" si="107"/>
        <v>3936949</v>
      </c>
      <c r="S301" s="13">
        <f t="shared" si="108"/>
        <v>0</v>
      </c>
      <c r="T301" s="13">
        <f t="shared" si="109"/>
        <v>3954899</v>
      </c>
      <c r="U301" s="13">
        <f t="shared" si="110"/>
        <v>0</v>
      </c>
      <c r="V301" s="11"/>
      <c r="W301" s="11"/>
      <c r="X301" s="11">
        <f t="shared" si="111"/>
        <v>0</v>
      </c>
      <c r="Y301" s="11">
        <f t="shared" si="112"/>
        <v>0</v>
      </c>
      <c r="Z301" s="11">
        <f t="shared" si="113"/>
        <v>0</v>
      </c>
      <c r="AA301" s="112">
        <f t="shared" si="114"/>
        <v>65</v>
      </c>
      <c r="AB301" s="11">
        <f t="shared" si="115"/>
        <v>0</v>
      </c>
      <c r="AC301" s="11">
        <f t="shared" si="116"/>
        <v>2968</v>
      </c>
      <c r="AD301" s="11">
        <f t="shared" si="95"/>
        <v>0</v>
      </c>
      <c r="AF301">
        <f t="shared" si="96"/>
        <v>0</v>
      </c>
      <c r="AH301">
        <f t="shared" si="117"/>
        <v>0</v>
      </c>
      <c r="AK301">
        <f t="shared" si="97"/>
        <v>6700</v>
      </c>
      <c r="AP301">
        <v>6700</v>
      </c>
      <c r="AQ301" t="s">
        <v>268</v>
      </c>
      <c r="AR301">
        <v>6700</v>
      </c>
      <c r="AS301" s="73">
        <v>7988</v>
      </c>
      <c r="AT301">
        <v>481.6</v>
      </c>
      <c r="AU301" s="73">
        <v>8072</v>
      </c>
      <c r="AV301">
        <v>77</v>
      </c>
      <c r="AW301" s="73">
        <v>18679</v>
      </c>
      <c r="AX301" s="73">
        <v>28301</v>
      </c>
      <c r="AY301" s="73">
        <v>3887475</v>
      </c>
      <c r="BA301">
        <v>6700</v>
      </c>
      <c r="BB301">
        <v>76.86</v>
      </c>
      <c r="BC301">
        <v>35.183</v>
      </c>
      <c r="BD301">
        <v>593.64300000000003</v>
      </c>
      <c r="BE301">
        <v>13</v>
      </c>
      <c r="BF301">
        <v>6700</v>
      </c>
      <c r="BG301" s="73">
        <v>3897969</v>
      </c>
      <c r="BH301">
        <v>6700</v>
      </c>
      <c r="BI301" s="73">
        <v>3964531</v>
      </c>
      <c r="BJ301">
        <v>13</v>
      </c>
      <c r="BK301">
        <v>6700</v>
      </c>
      <c r="BL301" t="s">
        <v>268</v>
      </c>
      <c r="BM301">
        <v>6700</v>
      </c>
      <c r="BN301">
        <v>481.6</v>
      </c>
      <c r="BO301">
        <v>76.86</v>
      </c>
      <c r="BP301">
        <v>35.183</v>
      </c>
      <c r="BQ301">
        <v>593.64300000000003</v>
      </c>
      <c r="BR301">
        <v>13</v>
      </c>
      <c r="BT301">
        <v>6700</v>
      </c>
      <c r="BU301" t="s">
        <v>268</v>
      </c>
      <c r="BV301">
        <v>6700</v>
      </c>
      <c r="BW301" s="73">
        <v>8072</v>
      </c>
      <c r="BX301" s="73">
        <v>3897969</v>
      </c>
      <c r="BZ301" t="s">
        <v>270</v>
      </c>
    </row>
    <row r="302" spans="1:78" x14ac:dyDescent="0.2">
      <c r="A302" s="29">
        <v>295</v>
      </c>
      <c r="B302">
        <v>6741</v>
      </c>
      <c r="C302" t="s">
        <v>91</v>
      </c>
      <c r="D302">
        <v>6741</v>
      </c>
      <c r="E302" s="73">
        <v>7988</v>
      </c>
      <c r="F302">
        <f t="shared" si="98"/>
        <v>787.1</v>
      </c>
      <c r="G302" s="73">
        <f t="shared" si="99"/>
        <v>7988</v>
      </c>
      <c r="H302">
        <f t="shared" si="118"/>
        <v>80.709999999999994</v>
      </c>
      <c r="I302">
        <f t="shared" si="118"/>
        <v>34.027999999999999</v>
      </c>
      <c r="J302">
        <f t="shared" si="118"/>
        <v>901.83799999999997</v>
      </c>
      <c r="K302" s="73">
        <f t="shared" si="101"/>
        <v>6446316</v>
      </c>
      <c r="L302">
        <f t="shared" si="102"/>
        <v>26</v>
      </c>
      <c r="M302" s="13">
        <f t="shared" si="103"/>
        <v>8128</v>
      </c>
      <c r="N302" s="13">
        <f t="shared" si="104"/>
        <v>5</v>
      </c>
      <c r="O302" s="16">
        <f t="shared" si="105"/>
        <v>8133</v>
      </c>
      <c r="P302" s="13"/>
      <c r="Q302" s="13">
        <f t="shared" si="106"/>
        <v>6397549</v>
      </c>
      <c r="R302" s="13">
        <f t="shared" si="107"/>
        <v>6510779</v>
      </c>
      <c r="S302" s="13">
        <f t="shared" si="108"/>
        <v>113230</v>
      </c>
      <c r="T302" s="13">
        <f t="shared" si="109"/>
        <v>6401484</v>
      </c>
      <c r="U302" s="13">
        <f t="shared" si="110"/>
        <v>109295</v>
      </c>
      <c r="V302" s="11"/>
      <c r="W302" s="11"/>
      <c r="X302" s="11">
        <f t="shared" si="111"/>
        <v>3936</v>
      </c>
      <c r="Y302" s="11">
        <f t="shared" si="112"/>
        <v>170</v>
      </c>
      <c r="Z302" s="11">
        <f t="shared" si="113"/>
        <v>404</v>
      </c>
      <c r="AA302" s="112">
        <f t="shared" si="114"/>
        <v>130</v>
      </c>
      <c r="AB302" s="11">
        <f t="shared" si="115"/>
        <v>4510</v>
      </c>
      <c r="AC302" s="11">
        <f t="shared" si="116"/>
        <v>0</v>
      </c>
      <c r="AD302" s="11">
        <f t="shared" si="95"/>
        <v>109295</v>
      </c>
      <c r="AF302">
        <f t="shared" si="96"/>
        <v>113230</v>
      </c>
      <c r="AH302">
        <f t="shared" si="117"/>
        <v>3935</v>
      </c>
      <c r="AK302">
        <f t="shared" si="97"/>
        <v>6741</v>
      </c>
      <c r="AP302">
        <v>6741</v>
      </c>
      <c r="AQ302" t="s">
        <v>91</v>
      </c>
      <c r="AR302">
        <v>6741</v>
      </c>
      <c r="AS302" s="73">
        <v>7988</v>
      </c>
      <c r="AT302">
        <v>787.1</v>
      </c>
      <c r="AU302" s="73">
        <v>7988</v>
      </c>
      <c r="AV302">
        <v>81</v>
      </c>
      <c r="AW302" s="73">
        <v>63076</v>
      </c>
      <c r="AX302" s="73">
        <v>91440</v>
      </c>
      <c r="AY302" s="73">
        <v>6287355</v>
      </c>
      <c r="BA302">
        <v>6741</v>
      </c>
      <c r="BB302">
        <v>80.709999999999994</v>
      </c>
      <c r="BC302">
        <v>34.027999999999999</v>
      </c>
      <c r="BD302">
        <v>901.83799999999997</v>
      </c>
      <c r="BE302">
        <v>26</v>
      </c>
      <c r="BF302">
        <v>6741</v>
      </c>
      <c r="BG302" s="73">
        <v>6446316</v>
      </c>
      <c r="BH302">
        <v>6741</v>
      </c>
      <c r="BI302" s="73">
        <v>6413291</v>
      </c>
      <c r="BJ302">
        <v>26</v>
      </c>
      <c r="BK302">
        <v>6741</v>
      </c>
      <c r="BL302" t="s">
        <v>91</v>
      </c>
      <c r="BM302">
        <v>6741</v>
      </c>
      <c r="BN302">
        <v>787.1</v>
      </c>
      <c r="BO302">
        <v>80.709999999999994</v>
      </c>
      <c r="BP302">
        <v>34.027999999999999</v>
      </c>
      <c r="BQ302">
        <v>901.83799999999997</v>
      </c>
      <c r="BR302">
        <v>26</v>
      </c>
      <c r="BT302">
        <v>6741</v>
      </c>
      <c r="BU302" t="s">
        <v>91</v>
      </c>
      <c r="BV302">
        <v>6741</v>
      </c>
      <c r="BW302" s="73">
        <v>7988</v>
      </c>
      <c r="BX302" s="73">
        <v>6446316</v>
      </c>
      <c r="BZ302" t="s">
        <v>271</v>
      </c>
    </row>
    <row r="303" spans="1:78" x14ac:dyDescent="0.2">
      <c r="A303" s="29">
        <v>296</v>
      </c>
      <c r="B303">
        <v>6759</v>
      </c>
      <c r="C303" t="s">
        <v>269</v>
      </c>
      <c r="D303">
        <v>6759</v>
      </c>
      <c r="E303" s="73">
        <v>7988</v>
      </c>
      <c r="F303">
        <f t="shared" si="98"/>
        <v>506.3</v>
      </c>
      <c r="G303" s="73">
        <f t="shared" si="99"/>
        <v>7988</v>
      </c>
      <c r="H303">
        <f t="shared" si="118"/>
        <v>83.51</v>
      </c>
      <c r="I303">
        <f t="shared" si="118"/>
        <v>35.28</v>
      </c>
      <c r="J303">
        <f t="shared" si="118"/>
        <v>625.09</v>
      </c>
      <c r="K303" s="73">
        <f t="shared" si="101"/>
        <v>4180120</v>
      </c>
      <c r="L303">
        <f t="shared" si="102"/>
        <v>12</v>
      </c>
      <c r="M303" s="13">
        <f t="shared" si="103"/>
        <v>8128</v>
      </c>
      <c r="N303" s="13">
        <f t="shared" si="104"/>
        <v>5</v>
      </c>
      <c r="O303" s="16">
        <f t="shared" si="105"/>
        <v>8133</v>
      </c>
      <c r="P303" s="13"/>
      <c r="Q303" s="13">
        <f t="shared" si="106"/>
        <v>4115206</v>
      </c>
      <c r="R303" s="13">
        <f t="shared" si="107"/>
        <v>4221921</v>
      </c>
      <c r="S303" s="13">
        <f t="shared" si="108"/>
        <v>106715</v>
      </c>
      <c r="T303" s="13">
        <f t="shared" si="109"/>
        <v>4117738</v>
      </c>
      <c r="U303" s="13">
        <f t="shared" si="110"/>
        <v>104183</v>
      </c>
      <c r="V303" s="11"/>
      <c r="W303" s="11"/>
      <c r="X303" s="11">
        <f t="shared" si="111"/>
        <v>2532</v>
      </c>
      <c r="Y303" s="11">
        <f t="shared" si="112"/>
        <v>176</v>
      </c>
      <c r="Z303" s="11">
        <f t="shared" si="113"/>
        <v>418</v>
      </c>
      <c r="AA303" s="112">
        <f t="shared" si="114"/>
        <v>60</v>
      </c>
      <c r="AB303" s="11">
        <f t="shared" si="115"/>
        <v>3126</v>
      </c>
      <c r="AC303" s="11">
        <f t="shared" si="116"/>
        <v>0</v>
      </c>
      <c r="AD303" s="11">
        <f t="shared" si="95"/>
        <v>104183</v>
      </c>
      <c r="AF303">
        <f t="shared" si="96"/>
        <v>106715</v>
      </c>
      <c r="AH303">
        <f t="shared" si="117"/>
        <v>2532</v>
      </c>
      <c r="AK303">
        <f t="shared" si="97"/>
        <v>6759</v>
      </c>
      <c r="AP303">
        <v>6759</v>
      </c>
      <c r="AQ303" t="s">
        <v>269</v>
      </c>
      <c r="AR303">
        <v>6759</v>
      </c>
      <c r="AS303" s="73">
        <v>7988</v>
      </c>
      <c r="AT303">
        <v>506.3</v>
      </c>
      <c r="AU303" s="73">
        <v>7988</v>
      </c>
      <c r="AV303">
        <v>84</v>
      </c>
      <c r="AW303" s="73">
        <v>22750</v>
      </c>
      <c r="AX303" s="73">
        <v>33406</v>
      </c>
      <c r="AY303" s="73">
        <v>4044324</v>
      </c>
      <c r="BA303">
        <v>6759</v>
      </c>
      <c r="BB303">
        <v>83.51</v>
      </c>
      <c r="BC303">
        <v>35.28</v>
      </c>
      <c r="BD303">
        <v>625.09</v>
      </c>
      <c r="BE303">
        <v>12</v>
      </c>
      <c r="BF303">
        <v>6759</v>
      </c>
      <c r="BG303" s="73">
        <v>4180120</v>
      </c>
      <c r="BH303">
        <v>6759</v>
      </c>
      <c r="BI303" s="73">
        <v>4125332</v>
      </c>
      <c r="BJ303">
        <v>12</v>
      </c>
      <c r="BK303">
        <v>6759</v>
      </c>
      <c r="BL303" t="s">
        <v>269</v>
      </c>
      <c r="BM303">
        <v>6759</v>
      </c>
      <c r="BN303">
        <v>506.3</v>
      </c>
      <c r="BO303">
        <v>83.51</v>
      </c>
      <c r="BP303">
        <v>35.28</v>
      </c>
      <c r="BQ303">
        <v>625.09</v>
      </c>
      <c r="BR303">
        <v>12</v>
      </c>
      <c r="BT303">
        <v>6759</v>
      </c>
      <c r="BU303" t="s">
        <v>269</v>
      </c>
      <c r="BV303">
        <v>6759</v>
      </c>
      <c r="BW303" s="73">
        <v>7988</v>
      </c>
      <c r="BX303" s="73">
        <v>4180120</v>
      </c>
      <c r="BZ303" t="s">
        <v>272</v>
      </c>
    </row>
    <row r="304" spans="1:78" x14ac:dyDescent="0.2">
      <c r="A304" s="29">
        <v>297</v>
      </c>
      <c r="B304">
        <v>6762</v>
      </c>
      <c r="C304" t="s">
        <v>270</v>
      </c>
      <c r="D304">
        <v>6762</v>
      </c>
      <c r="E304" s="73">
        <v>7988</v>
      </c>
      <c r="F304">
        <f t="shared" si="98"/>
        <v>598.1</v>
      </c>
      <c r="G304" s="73">
        <f t="shared" si="99"/>
        <v>7994</v>
      </c>
      <c r="H304">
        <f t="shared" si="118"/>
        <v>90.66</v>
      </c>
      <c r="I304">
        <f t="shared" si="118"/>
        <v>30.532</v>
      </c>
      <c r="J304">
        <f t="shared" si="118"/>
        <v>719.29200000000003</v>
      </c>
      <c r="K304" s="73">
        <f t="shared" si="101"/>
        <v>4685283</v>
      </c>
      <c r="L304">
        <f t="shared" si="102"/>
        <v>19</v>
      </c>
      <c r="M304" s="13">
        <f t="shared" si="103"/>
        <v>8134</v>
      </c>
      <c r="N304" s="13">
        <f t="shared" si="104"/>
        <v>0</v>
      </c>
      <c r="O304" s="16">
        <f t="shared" si="105"/>
        <v>8134</v>
      </c>
      <c r="P304" s="13"/>
      <c r="Q304" s="13">
        <f t="shared" si="106"/>
        <v>4864945</v>
      </c>
      <c r="R304" s="13">
        <f t="shared" si="107"/>
        <v>4732136</v>
      </c>
      <c r="S304" s="13">
        <f t="shared" si="108"/>
        <v>0</v>
      </c>
      <c r="T304" s="13">
        <f t="shared" si="109"/>
        <v>4864945</v>
      </c>
      <c r="U304" s="13">
        <f t="shared" si="110"/>
        <v>0</v>
      </c>
      <c r="V304" s="11"/>
      <c r="W304" s="11"/>
      <c r="X304" s="11">
        <f t="shared" si="111"/>
        <v>0</v>
      </c>
      <c r="Y304" s="11">
        <f t="shared" si="112"/>
        <v>0</v>
      </c>
      <c r="Z304" s="11">
        <f t="shared" si="113"/>
        <v>0</v>
      </c>
      <c r="AA304" s="112">
        <f t="shared" si="114"/>
        <v>95</v>
      </c>
      <c r="AB304" s="11">
        <f t="shared" si="115"/>
        <v>0</v>
      </c>
      <c r="AC304" s="11">
        <f t="shared" si="116"/>
        <v>3596</v>
      </c>
      <c r="AD304" s="11">
        <f t="shared" si="95"/>
        <v>0</v>
      </c>
      <c r="AF304">
        <f t="shared" si="96"/>
        <v>0</v>
      </c>
      <c r="AH304">
        <f t="shared" si="117"/>
        <v>0</v>
      </c>
      <c r="AK304">
        <f t="shared" si="97"/>
        <v>6762</v>
      </c>
      <c r="AP304">
        <v>6762</v>
      </c>
      <c r="AQ304" t="s">
        <v>270</v>
      </c>
      <c r="AR304">
        <v>6762</v>
      </c>
      <c r="AS304" s="73">
        <v>7988</v>
      </c>
      <c r="AT304">
        <v>598.1</v>
      </c>
      <c r="AU304" s="73">
        <v>7994</v>
      </c>
      <c r="AV304">
        <v>91</v>
      </c>
      <c r="AW304" s="73">
        <v>21345</v>
      </c>
      <c r="AX304" s="73">
        <v>37023</v>
      </c>
      <c r="AY304" s="73">
        <v>4781211</v>
      </c>
      <c r="BA304">
        <v>6762</v>
      </c>
      <c r="BB304">
        <v>90.66</v>
      </c>
      <c r="BC304">
        <v>30.532</v>
      </c>
      <c r="BD304">
        <v>719.29200000000003</v>
      </c>
      <c r="BE304">
        <v>19</v>
      </c>
      <c r="BF304">
        <v>6762</v>
      </c>
      <c r="BG304" s="73">
        <v>4685283</v>
      </c>
      <c r="BH304">
        <v>6762</v>
      </c>
      <c r="BI304" s="73">
        <v>4876907</v>
      </c>
      <c r="BJ304">
        <v>19</v>
      </c>
      <c r="BK304">
        <v>6762</v>
      </c>
      <c r="BL304" t="s">
        <v>270</v>
      </c>
      <c r="BM304">
        <v>6762</v>
      </c>
      <c r="BN304">
        <v>598.1</v>
      </c>
      <c r="BO304">
        <v>90.66</v>
      </c>
      <c r="BP304">
        <v>30.532</v>
      </c>
      <c r="BQ304">
        <v>719.29200000000003</v>
      </c>
      <c r="BR304">
        <v>19</v>
      </c>
      <c r="BT304">
        <v>6762</v>
      </c>
      <c r="BU304" t="s">
        <v>270</v>
      </c>
      <c r="BV304">
        <v>6762</v>
      </c>
      <c r="BW304" s="73">
        <v>7994</v>
      </c>
      <c r="BX304" s="73">
        <v>4685283</v>
      </c>
      <c r="BZ304" t="s">
        <v>273</v>
      </c>
    </row>
    <row r="305" spans="1:78" x14ac:dyDescent="0.2">
      <c r="A305" s="29">
        <v>298</v>
      </c>
      <c r="B305">
        <v>6768</v>
      </c>
      <c r="C305" t="s">
        <v>271</v>
      </c>
      <c r="D305">
        <v>6768</v>
      </c>
      <c r="E305" s="73">
        <v>7988</v>
      </c>
      <c r="F305">
        <f t="shared" si="98"/>
        <v>1577</v>
      </c>
      <c r="G305" s="73">
        <f t="shared" si="99"/>
        <v>7988</v>
      </c>
      <c r="H305">
        <f t="shared" si="118"/>
        <v>239.74</v>
      </c>
      <c r="I305">
        <f t="shared" si="118"/>
        <v>55.459000000000003</v>
      </c>
      <c r="J305">
        <f t="shared" si="118"/>
        <v>1872.1990000000001</v>
      </c>
      <c r="K305" s="73">
        <f t="shared" si="101"/>
        <v>12861479</v>
      </c>
      <c r="L305">
        <f t="shared" si="102"/>
        <v>33.5</v>
      </c>
      <c r="M305" s="13">
        <f t="shared" si="103"/>
        <v>8128</v>
      </c>
      <c r="N305" s="13">
        <f t="shared" si="104"/>
        <v>5</v>
      </c>
      <c r="O305" s="16">
        <f t="shared" si="105"/>
        <v>8133</v>
      </c>
      <c r="P305" s="13"/>
      <c r="Q305" s="13">
        <f t="shared" si="106"/>
        <v>12817856</v>
      </c>
      <c r="R305" s="13">
        <f t="shared" si="107"/>
        <v>12990094</v>
      </c>
      <c r="S305" s="13">
        <f t="shared" si="108"/>
        <v>172238</v>
      </c>
      <c r="T305" s="13">
        <f t="shared" si="109"/>
        <v>12825741</v>
      </c>
      <c r="U305" s="13">
        <f t="shared" si="110"/>
        <v>164353</v>
      </c>
      <c r="V305" s="11"/>
      <c r="W305" s="11"/>
      <c r="X305" s="11">
        <f t="shared" si="111"/>
        <v>7885</v>
      </c>
      <c r="Y305" s="11">
        <f t="shared" si="112"/>
        <v>277</v>
      </c>
      <c r="Z305" s="11">
        <f t="shared" si="113"/>
        <v>1199</v>
      </c>
      <c r="AA305" s="112">
        <f t="shared" si="114"/>
        <v>168</v>
      </c>
      <c r="AB305" s="11">
        <f t="shared" si="115"/>
        <v>9361</v>
      </c>
      <c r="AC305" s="11">
        <f t="shared" si="116"/>
        <v>0</v>
      </c>
      <c r="AD305" s="11">
        <f t="shared" si="95"/>
        <v>164353</v>
      </c>
      <c r="AF305">
        <f t="shared" si="96"/>
        <v>172238</v>
      </c>
      <c r="AH305">
        <f t="shared" si="117"/>
        <v>7885</v>
      </c>
      <c r="AK305">
        <f t="shared" si="97"/>
        <v>6768</v>
      </c>
      <c r="AP305">
        <v>6768</v>
      </c>
      <c r="AQ305" t="s">
        <v>271</v>
      </c>
      <c r="AR305">
        <v>6768</v>
      </c>
      <c r="AS305" s="73">
        <v>7988</v>
      </c>
      <c r="AT305" s="110">
        <v>1577</v>
      </c>
      <c r="AU305" s="73">
        <v>7988</v>
      </c>
      <c r="AV305">
        <v>240</v>
      </c>
      <c r="AW305" s="73">
        <v>79106</v>
      </c>
      <c r="AX305" s="73">
        <v>127516</v>
      </c>
      <c r="AY305" s="73">
        <v>12597076</v>
      </c>
      <c r="BA305">
        <v>6768</v>
      </c>
      <c r="BB305">
        <v>239.74</v>
      </c>
      <c r="BC305">
        <v>55.459000000000003</v>
      </c>
      <c r="BD305" s="110">
        <v>1872.1990000000001</v>
      </c>
      <c r="BE305">
        <v>33.5</v>
      </c>
      <c r="BF305">
        <v>6768</v>
      </c>
      <c r="BG305" s="73">
        <v>12861479</v>
      </c>
      <c r="BH305">
        <v>6768</v>
      </c>
      <c r="BI305" s="73">
        <v>12849396</v>
      </c>
      <c r="BJ305">
        <v>33.5</v>
      </c>
      <c r="BK305">
        <v>6768</v>
      </c>
      <c r="BL305" t="s">
        <v>271</v>
      </c>
      <c r="BM305">
        <v>6768</v>
      </c>
      <c r="BN305" s="110">
        <v>1577</v>
      </c>
      <c r="BO305">
        <v>239.74</v>
      </c>
      <c r="BP305">
        <v>55.459000000000003</v>
      </c>
      <c r="BQ305" s="110">
        <v>1872.1990000000001</v>
      </c>
      <c r="BR305">
        <v>33.5</v>
      </c>
      <c r="BT305">
        <v>6768</v>
      </c>
      <c r="BU305" t="s">
        <v>271</v>
      </c>
      <c r="BV305">
        <v>6768</v>
      </c>
      <c r="BW305" s="73">
        <v>7988</v>
      </c>
      <c r="BX305" s="73">
        <v>12861479</v>
      </c>
      <c r="BZ305" t="s">
        <v>274</v>
      </c>
    </row>
    <row r="306" spans="1:78" x14ac:dyDescent="0.2">
      <c r="A306" s="29">
        <v>299</v>
      </c>
      <c r="B306">
        <v>6795</v>
      </c>
      <c r="C306" t="s">
        <v>272</v>
      </c>
      <c r="D306">
        <v>6795</v>
      </c>
      <c r="E306" s="73">
        <v>7988</v>
      </c>
      <c r="F306">
        <f t="shared" si="98"/>
        <v>10524.2</v>
      </c>
      <c r="G306" s="73">
        <f t="shared" si="99"/>
        <v>7988</v>
      </c>
      <c r="H306">
        <f t="shared" si="118"/>
        <v>2398.54</v>
      </c>
      <c r="I306">
        <f t="shared" si="118"/>
        <v>374.24299999999999</v>
      </c>
      <c r="J306">
        <f t="shared" si="118"/>
        <v>13296.983</v>
      </c>
      <c r="K306" s="73">
        <f t="shared" si="101"/>
        <v>86369451</v>
      </c>
      <c r="L306">
        <f t="shared" si="102"/>
        <v>228.5</v>
      </c>
      <c r="M306" s="13">
        <f t="shared" si="103"/>
        <v>8128</v>
      </c>
      <c r="N306" s="13">
        <f t="shared" si="104"/>
        <v>5</v>
      </c>
      <c r="O306" s="16">
        <f t="shared" si="105"/>
        <v>8133</v>
      </c>
      <c r="P306" s="13"/>
      <c r="Q306" s="13">
        <f t="shared" si="106"/>
        <v>85540698</v>
      </c>
      <c r="R306" s="13">
        <f t="shared" si="107"/>
        <v>87233146</v>
      </c>
      <c r="S306" s="13">
        <f t="shared" si="108"/>
        <v>1692448</v>
      </c>
      <c r="T306" s="13">
        <f t="shared" si="109"/>
        <v>85593319</v>
      </c>
      <c r="U306" s="13">
        <f t="shared" si="110"/>
        <v>1639827</v>
      </c>
      <c r="V306" s="11"/>
      <c r="W306" s="11"/>
      <c r="X306" s="11">
        <f t="shared" si="111"/>
        <v>52621</v>
      </c>
      <c r="Y306" s="11">
        <f t="shared" si="112"/>
        <v>1871</v>
      </c>
      <c r="Z306" s="11">
        <f t="shared" si="113"/>
        <v>11993</v>
      </c>
      <c r="AA306" s="112">
        <f t="shared" si="114"/>
        <v>1143</v>
      </c>
      <c r="AB306" s="11">
        <f t="shared" si="115"/>
        <v>66485</v>
      </c>
      <c r="AC306" s="11">
        <f t="shared" si="116"/>
        <v>0</v>
      </c>
      <c r="AD306" s="11">
        <f t="shared" si="95"/>
        <v>1639827</v>
      </c>
      <c r="AF306">
        <f t="shared" si="96"/>
        <v>1692448</v>
      </c>
      <c r="AH306">
        <f t="shared" si="117"/>
        <v>52621</v>
      </c>
      <c r="AK306">
        <f t="shared" si="97"/>
        <v>6795</v>
      </c>
      <c r="AP306">
        <v>6795</v>
      </c>
      <c r="AQ306" t="s">
        <v>272</v>
      </c>
      <c r="AR306">
        <v>6795</v>
      </c>
      <c r="AS306" s="73">
        <v>7988</v>
      </c>
      <c r="AT306" s="110">
        <v>10524.2</v>
      </c>
      <c r="AU306" s="73">
        <v>7988</v>
      </c>
      <c r="AV306" s="73">
        <v>2399</v>
      </c>
      <c r="AW306" s="73">
        <v>444626</v>
      </c>
      <c r="AX306" s="73">
        <v>771677</v>
      </c>
      <c r="AY306" s="73">
        <v>84067310</v>
      </c>
      <c r="BA306">
        <v>6795</v>
      </c>
      <c r="BB306" s="110">
        <v>2398.54</v>
      </c>
      <c r="BC306">
        <v>374.24299999999999</v>
      </c>
      <c r="BD306" s="110">
        <v>13296.983</v>
      </c>
      <c r="BE306">
        <v>228.5</v>
      </c>
      <c r="BF306">
        <v>6795</v>
      </c>
      <c r="BG306" s="73">
        <v>86369451</v>
      </c>
      <c r="BH306">
        <v>6795</v>
      </c>
      <c r="BI306" s="73">
        <v>85751182</v>
      </c>
      <c r="BJ306">
        <v>228.5</v>
      </c>
      <c r="BK306">
        <v>6795</v>
      </c>
      <c r="BL306" t="s">
        <v>272</v>
      </c>
      <c r="BM306">
        <v>6795</v>
      </c>
      <c r="BN306" s="110">
        <v>10524.2</v>
      </c>
      <c r="BO306" s="110">
        <v>2398.54</v>
      </c>
      <c r="BP306">
        <v>374.24299999999999</v>
      </c>
      <c r="BQ306" s="110">
        <v>13296.983</v>
      </c>
      <c r="BR306">
        <v>228.5</v>
      </c>
      <c r="BT306">
        <v>6795</v>
      </c>
      <c r="BU306" t="s">
        <v>272</v>
      </c>
      <c r="BV306">
        <v>6795</v>
      </c>
      <c r="BW306" s="73">
        <v>7988</v>
      </c>
      <c r="BX306" s="73">
        <v>86369451</v>
      </c>
      <c r="BZ306" t="s">
        <v>275</v>
      </c>
    </row>
    <row r="307" spans="1:78" x14ac:dyDescent="0.2">
      <c r="A307" s="29">
        <v>300</v>
      </c>
      <c r="B307">
        <v>6822</v>
      </c>
      <c r="C307" t="s">
        <v>273</v>
      </c>
      <c r="D307">
        <v>6822</v>
      </c>
      <c r="E307" s="73">
        <v>7988</v>
      </c>
      <c r="F307">
        <f t="shared" si="98"/>
        <v>14411.6</v>
      </c>
      <c r="G307" s="73">
        <f t="shared" si="99"/>
        <v>7988</v>
      </c>
      <c r="H307">
        <f t="shared" si="118"/>
        <v>1700.57</v>
      </c>
      <c r="I307">
        <f t="shared" si="118"/>
        <v>386.51900000000001</v>
      </c>
      <c r="J307">
        <f t="shared" si="118"/>
        <v>16498.688999999998</v>
      </c>
      <c r="K307" s="73">
        <f t="shared" si="101"/>
        <v>111965400</v>
      </c>
      <c r="L307">
        <f t="shared" si="102"/>
        <v>148.5</v>
      </c>
      <c r="M307" s="13">
        <f t="shared" si="103"/>
        <v>8128</v>
      </c>
      <c r="N307" s="13">
        <f t="shared" si="104"/>
        <v>5</v>
      </c>
      <c r="O307" s="16">
        <f t="shared" si="105"/>
        <v>8133</v>
      </c>
      <c r="P307" s="13"/>
      <c r="Q307" s="13">
        <f t="shared" si="106"/>
        <v>117137485</v>
      </c>
      <c r="R307" s="13">
        <f t="shared" si="107"/>
        <v>113085054</v>
      </c>
      <c r="S307" s="13">
        <f t="shared" si="108"/>
        <v>0</v>
      </c>
      <c r="T307" s="13">
        <f t="shared" si="109"/>
        <v>117209543</v>
      </c>
      <c r="U307" s="13">
        <f t="shared" si="110"/>
        <v>0</v>
      </c>
      <c r="V307" s="11"/>
      <c r="W307" s="11"/>
      <c r="X307" s="11">
        <f t="shared" si="111"/>
        <v>72058</v>
      </c>
      <c r="Y307" s="11">
        <f t="shared" si="112"/>
        <v>1933</v>
      </c>
      <c r="Z307" s="11">
        <f t="shared" si="113"/>
        <v>8503</v>
      </c>
      <c r="AA307" s="112">
        <f t="shared" si="114"/>
        <v>743</v>
      </c>
      <c r="AB307" s="11">
        <f t="shared" si="115"/>
        <v>82494</v>
      </c>
      <c r="AC307" s="11">
        <f t="shared" si="116"/>
        <v>0</v>
      </c>
      <c r="AD307" s="11">
        <f t="shared" si="95"/>
        <v>0</v>
      </c>
      <c r="AF307">
        <f t="shared" si="96"/>
        <v>0</v>
      </c>
      <c r="AH307">
        <f t="shared" si="117"/>
        <v>0</v>
      </c>
      <c r="AK307">
        <f t="shared" si="97"/>
        <v>6822</v>
      </c>
      <c r="AP307">
        <v>6822</v>
      </c>
      <c r="AQ307" t="s">
        <v>273</v>
      </c>
      <c r="AR307">
        <v>6822</v>
      </c>
      <c r="AS307" s="73">
        <v>7988</v>
      </c>
      <c r="AT307" s="110">
        <v>14411.6</v>
      </c>
      <c r="AU307" s="73">
        <v>7988</v>
      </c>
      <c r="AV307" s="73">
        <v>1701</v>
      </c>
      <c r="AW307" s="73">
        <v>156517</v>
      </c>
      <c r="AX307" s="73">
        <v>230930</v>
      </c>
      <c r="AY307" s="73">
        <v>115119861</v>
      </c>
      <c r="BA307">
        <v>6822</v>
      </c>
      <c r="BB307" s="110">
        <v>1700.57</v>
      </c>
      <c r="BC307">
        <v>386.51900000000001</v>
      </c>
      <c r="BD307" s="110">
        <v>16498.688999999998</v>
      </c>
      <c r="BE307">
        <v>148.5</v>
      </c>
      <c r="BF307">
        <v>6822</v>
      </c>
      <c r="BG307" s="73">
        <v>111965400</v>
      </c>
      <c r="BH307">
        <v>6822</v>
      </c>
      <c r="BI307" s="73">
        <v>117425717</v>
      </c>
      <c r="BJ307">
        <v>148.5</v>
      </c>
      <c r="BK307">
        <v>6822</v>
      </c>
      <c r="BL307" t="s">
        <v>273</v>
      </c>
      <c r="BM307">
        <v>6822</v>
      </c>
      <c r="BN307" s="110">
        <v>14411.6</v>
      </c>
      <c r="BO307" s="110">
        <v>1700.57</v>
      </c>
      <c r="BP307">
        <v>386.51900000000001</v>
      </c>
      <c r="BQ307" s="110">
        <v>16498.688999999998</v>
      </c>
      <c r="BR307">
        <v>148.5</v>
      </c>
      <c r="BT307">
        <v>6822</v>
      </c>
      <c r="BU307" t="s">
        <v>273</v>
      </c>
      <c r="BV307">
        <v>6822</v>
      </c>
      <c r="BW307" s="73">
        <v>7988</v>
      </c>
      <c r="BX307" s="73">
        <v>111965400</v>
      </c>
      <c r="BZ307" t="s">
        <v>276</v>
      </c>
    </row>
    <row r="308" spans="1:78" x14ac:dyDescent="0.2">
      <c r="A308" s="29">
        <v>301</v>
      </c>
      <c r="B308">
        <v>6840</v>
      </c>
      <c r="C308" t="s">
        <v>274</v>
      </c>
      <c r="D308">
        <v>6840</v>
      </c>
      <c r="E308" s="73">
        <v>7988</v>
      </c>
      <c r="F308">
        <f t="shared" si="98"/>
        <v>2054.9</v>
      </c>
      <c r="G308" s="73">
        <f t="shared" si="99"/>
        <v>7988</v>
      </c>
      <c r="H308">
        <f t="shared" si="118"/>
        <v>243.5</v>
      </c>
      <c r="I308">
        <f t="shared" si="118"/>
        <v>38.124000000000002</v>
      </c>
      <c r="J308">
        <f t="shared" si="118"/>
        <v>2336.5239999999999</v>
      </c>
      <c r="K308" s="73">
        <f t="shared" si="101"/>
        <v>17314789</v>
      </c>
      <c r="L308">
        <f t="shared" si="102"/>
        <v>47.5</v>
      </c>
      <c r="M308" s="13">
        <f t="shared" si="103"/>
        <v>8128</v>
      </c>
      <c r="N308" s="13">
        <f t="shared" si="104"/>
        <v>5</v>
      </c>
      <c r="O308" s="16">
        <f t="shared" si="105"/>
        <v>8133</v>
      </c>
      <c r="P308" s="13"/>
      <c r="Q308" s="13">
        <f t="shared" si="106"/>
        <v>16702227</v>
      </c>
      <c r="R308" s="13">
        <f t="shared" si="107"/>
        <v>17487937</v>
      </c>
      <c r="S308" s="13">
        <f t="shared" si="108"/>
        <v>785710</v>
      </c>
      <c r="T308" s="13">
        <f t="shared" si="109"/>
        <v>16712502</v>
      </c>
      <c r="U308" s="13">
        <f t="shared" si="110"/>
        <v>775435</v>
      </c>
      <c r="V308" s="11"/>
      <c r="W308" s="11"/>
      <c r="X308" s="11">
        <f t="shared" si="111"/>
        <v>10275</v>
      </c>
      <c r="Y308" s="11">
        <f t="shared" si="112"/>
        <v>191</v>
      </c>
      <c r="Z308" s="11">
        <f t="shared" si="113"/>
        <v>1218</v>
      </c>
      <c r="AA308" s="112">
        <f t="shared" si="114"/>
        <v>238</v>
      </c>
      <c r="AB308" s="11">
        <f t="shared" si="115"/>
        <v>11684</v>
      </c>
      <c r="AC308" s="11">
        <f t="shared" si="116"/>
        <v>0</v>
      </c>
      <c r="AD308" s="11">
        <f t="shared" si="95"/>
        <v>775435</v>
      </c>
      <c r="AF308">
        <f t="shared" si="96"/>
        <v>785710</v>
      </c>
      <c r="AH308">
        <f t="shared" si="117"/>
        <v>10275</v>
      </c>
      <c r="AK308">
        <f t="shared" si="97"/>
        <v>6840</v>
      </c>
      <c r="AP308">
        <v>6840</v>
      </c>
      <c r="AQ308" t="s">
        <v>274</v>
      </c>
      <c r="AR308">
        <v>6840</v>
      </c>
      <c r="AS308" s="73">
        <v>7988</v>
      </c>
      <c r="AT308" s="110">
        <v>2054.9</v>
      </c>
      <c r="AU308" s="73">
        <v>7988</v>
      </c>
      <c r="AV308">
        <v>244</v>
      </c>
      <c r="AW308" s="73">
        <v>92458</v>
      </c>
      <c r="AX308" s="73">
        <v>137794</v>
      </c>
      <c r="AY308" s="73">
        <v>16414541</v>
      </c>
      <c r="BA308">
        <v>6840</v>
      </c>
      <c r="BB308">
        <v>243.5</v>
      </c>
      <c r="BC308">
        <v>38.124000000000002</v>
      </c>
      <c r="BD308" s="110">
        <v>2336.5239999999999</v>
      </c>
      <c r="BE308">
        <v>47.5</v>
      </c>
      <c r="BF308">
        <v>6840</v>
      </c>
      <c r="BG308" s="73">
        <v>17314789</v>
      </c>
      <c r="BH308">
        <v>6840</v>
      </c>
      <c r="BI308" s="73">
        <v>16743325</v>
      </c>
      <c r="BJ308">
        <v>47.5</v>
      </c>
      <c r="BK308">
        <v>6840</v>
      </c>
      <c r="BL308" t="s">
        <v>274</v>
      </c>
      <c r="BM308">
        <v>6840</v>
      </c>
      <c r="BN308" s="110">
        <v>2054.9</v>
      </c>
      <c r="BO308">
        <v>243.5</v>
      </c>
      <c r="BP308">
        <v>38.124000000000002</v>
      </c>
      <c r="BQ308" s="110">
        <v>2336.5239999999999</v>
      </c>
      <c r="BR308">
        <v>47.5</v>
      </c>
      <c r="BT308">
        <v>6840</v>
      </c>
      <c r="BU308" t="s">
        <v>274</v>
      </c>
      <c r="BV308">
        <v>6840</v>
      </c>
      <c r="BW308" s="73">
        <v>7988</v>
      </c>
      <c r="BX308" s="73">
        <v>17314789</v>
      </c>
      <c r="BZ308" t="s">
        <v>277</v>
      </c>
    </row>
    <row r="309" spans="1:78" x14ac:dyDescent="0.2">
      <c r="A309" s="29">
        <v>302</v>
      </c>
      <c r="B309">
        <v>6854</v>
      </c>
      <c r="C309" t="s">
        <v>275</v>
      </c>
      <c r="D309">
        <v>6854</v>
      </c>
      <c r="E309" s="73">
        <v>7988</v>
      </c>
      <c r="F309">
        <f t="shared" si="98"/>
        <v>577.20000000000005</v>
      </c>
      <c r="G309" s="73">
        <f t="shared" si="99"/>
        <v>7988</v>
      </c>
      <c r="H309">
        <f t="shared" si="118"/>
        <v>98.61</v>
      </c>
      <c r="I309">
        <f t="shared" si="118"/>
        <v>7.9050000000000002</v>
      </c>
      <c r="J309">
        <f t="shared" si="118"/>
        <v>683.71500000000003</v>
      </c>
      <c r="K309" s="73">
        <f t="shared" si="101"/>
        <v>4380619</v>
      </c>
      <c r="L309">
        <f t="shared" si="102"/>
        <v>21.5</v>
      </c>
      <c r="M309" s="13">
        <f t="shared" si="103"/>
        <v>8128</v>
      </c>
      <c r="N309" s="13">
        <f t="shared" si="104"/>
        <v>5</v>
      </c>
      <c r="O309" s="16">
        <f t="shared" si="105"/>
        <v>8133</v>
      </c>
      <c r="P309" s="13"/>
      <c r="Q309" s="13">
        <f t="shared" si="106"/>
        <v>4691482</v>
      </c>
      <c r="R309" s="13">
        <f t="shared" si="107"/>
        <v>4424425</v>
      </c>
      <c r="S309" s="13">
        <f t="shared" si="108"/>
        <v>0</v>
      </c>
      <c r="T309" s="13">
        <f t="shared" si="109"/>
        <v>4694368</v>
      </c>
      <c r="U309" s="13">
        <f t="shared" si="110"/>
        <v>0</v>
      </c>
      <c r="V309" s="11"/>
      <c r="W309" s="11"/>
      <c r="X309" s="11">
        <f t="shared" si="111"/>
        <v>2886</v>
      </c>
      <c r="Y309" s="11">
        <f t="shared" si="112"/>
        <v>40</v>
      </c>
      <c r="Z309" s="11">
        <f t="shared" si="113"/>
        <v>493</v>
      </c>
      <c r="AA309" s="112">
        <f t="shared" si="114"/>
        <v>108</v>
      </c>
      <c r="AB309" s="11">
        <f t="shared" si="115"/>
        <v>3419</v>
      </c>
      <c r="AC309" s="11">
        <f t="shared" si="116"/>
        <v>0</v>
      </c>
      <c r="AD309" s="11">
        <f t="shared" si="95"/>
        <v>0</v>
      </c>
      <c r="AF309">
        <f t="shared" si="96"/>
        <v>0</v>
      </c>
      <c r="AH309">
        <f t="shared" si="117"/>
        <v>0</v>
      </c>
      <c r="AK309">
        <f t="shared" si="97"/>
        <v>6854</v>
      </c>
      <c r="AP309">
        <v>6854</v>
      </c>
      <c r="AQ309" t="s">
        <v>275</v>
      </c>
      <c r="AR309">
        <v>6854</v>
      </c>
      <c r="AS309" s="73">
        <v>7988</v>
      </c>
      <c r="AT309">
        <v>577.20000000000005</v>
      </c>
      <c r="AU309" s="73">
        <v>7988</v>
      </c>
      <c r="AV309">
        <v>99</v>
      </c>
      <c r="AW309" s="73">
        <v>25402</v>
      </c>
      <c r="AX309" s="73">
        <v>37535</v>
      </c>
      <c r="AY309" s="73">
        <v>4610674</v>
      </c>
      <c r="BA309">
        <v>6854</v>
      </c>
      <c r="BB309">
        <v>98.61</v>
      </c>
      <c r="BC309">
        <v>7.9050000000000002</v>
      </c>
      <c r="BD309">
        <v>683.71500000000003</v>
      </c>
      <c r="BE309">
        <v>21.5</v>
      </c>
      <c r="BF309">
        <v>6854</v>
      </c>
      <c r="BG309" s="73">
        <v>4380619</v>
      </c>
      <c r="BH309">
        <v>6854</v>
      </c>
      <c r="BI309" s="73">
        <v>4703026</v>
      </c>
      <c r="BJ309">
        <v>21.5</v>
      </c>
      <c r="BK309">
        <v>6854</v>
      </c>
      <c r="BL309" t="s">
        <v>275</v>
      </c>
      <c r="BM309">
        <v>6854</v>
      </c>
      <c r="BN309">
        <v>577.20000000000005</v>
      </c>
      <c r="BO309">
        <v>98.61</v>
      </c>
      <c r="BP309">
        <v>7.9050000000000002</v>
      </c>
      <c r="BQ309">
        <v>683.71500000000003</v>
      </c>
      <c r="BR309">
        <v>21.5</v>
      </c>
      <c r="BT309">
        <v>6854</v>
      </c>
      <c r="BU309" t="s">
        <v>275</v>
      </c>
      <c r="BV309">
        <v>6854</v>
      </c>
      <c r="BW309" s="73">
        <v>7988</v>
      </c>
      <c r="BX309" s="73">
        <v>4380619</v>
      </c>
      <c r="BZ309" t="s">
        <v>278</v>
      </c>
    </row>
    <row r="310" spans="1:78" x14ac:dyDescent="0.2">
      <c r="A310" s="29">
        <v>303</v>
      </c>
      <c r="B310">
        <v>6867</v>
      </c>
      <c r="C310" t="s">
        <v>276</v>
      </c>
      <c r="D310">
        <v>6867</v>
      </c>
      <c r="E310" s="73">
        <v>7988</v>
      </c>
      <c r="F310">
        <f t="shared" si="98"/>
        <v>1731.4</v>
      </c>
      <c r="G310" s="73">
        <f t="shared" si="99"/>
        <v>7988</v>
      </c>
      <c r="H310">
        <f t="shared" si="118"/>
        <v>191.63</v>
      </c>
      <c r="I310">
        <f t="shared" si="118"/>
        <v>98.363</v>
      </c>
      <c r="J310">
        <f t="shared" si="118"/>
        <v>2021.393</v>
      </c>
      <c r="K310" s="73">
        <f t="shared" si="101"/>
        <v>13940658</v>
      </c>
      <c r="L310">
        <f t="shared" si="102"/>
        <v>53.5</v>
      </c>
      <c r="M310" s="13">
        <f t="shared" si="103"/>
        <v>8128</v>
      </c>
      <c r="N310" s="13">
        <f t="shared" si="104"/>
        <v>5</v>
      </c>
      <c r="O310" s="16">
        <f t="shared" si="105"/>
        <v>8133</v>
      </c>
      <c r="P310" s="13"/>
      <c r="Q310" s="13">
        <f t="shared" si="106"/>
        <v>14072819</v>
      </c>
      <c r="R310" s="13">
        <f t="shared" si="107"/>
        <v>14080065</v>
      </c>
      <c r="S310" s="13">
        <f t="shared" si="108"/>
        <v>7246</v>
      </c>
      <c r="T310" s="13">
        <f t="shared" si="109"/>
        <v>14081476</v>
      </c>
      <c r="U310" s="13">
        <f t="shared" si="110"/>
        <v>0</v>
      </c>
      <c r="V310" s="11"/>
      <c r="W310" s="11"/>
      <c r="X310" s="11">
        <f t="shared" si="111"/>
        <v>8657</v>
      </c>
      <c r="Y310" s="11">
        <f t="shared" si="112"/>
        <v>492</v>
      </c>
      <c r="Z310" s="11">
        <f t="shared" si="113"/>
        <v>958</v>
      </c>
      <c r="AA310" s="112">
        <f t="shared" si="114"/>
        <v>268</v>
      </c>
      <c r="AB310" s="11">
        <f t="shared" si="115"/>
        <v>10107</v>
      </c>
      <c r="AC310" s="11">
        <f t="shared" si="116"/>
        <v>0</v>
      </c>
      <c r="AD310" s="11">
        <f t="shared" si="95"/>
        <v>0</v>
      </c>
      <c r="AF310">
        <f t="shared" si="96"/>
        <v>7246</v>
      </c>
      <c r="AH310">
        <f t="shared" si="117"/>
        <v>7246</v>
      </c>
      <c r="AK310">
        <f t="shared" si="97"/>
        <v>6867</v>
      </c>
      <c r="AP310">
        <v>6867</v>
      </c>
      <c r="AQ310" t="s">
        <v>276</v>
      </c>
      <c r="AR310">
        <v>6867</v>
      </c>
      <c r="AS310" s="73">
        <v>7988</v>
      </c>
      <c r="AT310" s="110">
        <v>1731.4</v>
      </c>
      <c r="AU310" s="73">
        <v>7988</v>
      </c>
      <c r="AV310">
        <v>192</v>
      </c>
      <c r="AW310" s="73">
        <v>77762</v>
      </c>
      <c r="AX310" s="73">
        <v>118856</v>
      </c>
      <c r="AY310" s="73">
        <v>13830423</v>
      </c>
      <c r="BA310">
        <v>6867</v>
      </c>
      <c r="BB310">
        <v>191.63</v>
      </c>
      <c r="BC310">
        <v>98.363</v>
      </c>
      <c r="BD310" s="110">
        <v>2021.393</v>
      </c>
      <c r="BE310">
        <v>53.5</v>
      </c>
      <c r="BF310">
        <v>6867</v>
      </c>
      <c r="BG310" s="73">
        <v>13940658</v>
      </c>
      <c r="BH310">
        <v>6867</v>
      </c>
      <c r="BI310" s="73">
        <v>14107447</v>
      </c>
      <c r="BJ310">
        <v>53.5</v>
      </c>
      <c r="BK310">
        <v>6867</v>
      </c>
      <c r="BL310" t="s">
        <v>276</v>
      </c>
      <c r="BM310">
        <v>6867</v>
      </c>
      <c r="BN310" s="110">
        <v>1731.4</v>
      </c>
      <c r="BO310">
        <v>191.63</v>
      </c>
      <c r="BP310">
        <v>98.363</v>
      </c>
      <c r="BQ310" s="110">
        <v>2021.393</v>
      </c>
      <c r="BR310">
        <v>53.5</v>
      </c>
      <c r="BT310">
        <v>6867</v>
      </c>
      <c r="BU310" t="s">
        <v>276</v>
      </c>
      <c r="BV310">
        <v>6867</v>
      </c>
      <c r="BW310" s="73">
        <v>7988</v>
      </c>
      <c r="BX310" s="73">
        <v>13940658</v>
      </c>
      <c r="BZ310" t="s">
        <v>349</v>
      </c>
    </row>
    <row r="311" spans="1:78" x14ac:dyDescent="0.2">
      <c r="A311" s="29">
        <v>304</v>
      </c>
      <c r="B311">
        <v>6921</v>
      </c>
      <c r="C311" t="s">
        <v>277</v>
      </c>
      <c r="D311">
        <v>6921</v>
      </c>
      <c r="E311" s="73">
        <v>7988</v>
      </c>
      <c r="F311">
        <f t="shared" si="98"/>
        <v>336.4</v>
      </c>
      <c r="G311" s="73">
        <f t="shared" si="99"/>
        <v>8000</v>
      </c>
      <c r="H311">
        <f t="shared" si="118"/>
        <v>22.5</v>
      </c>
      <c r="I311">
        <f t="shared" si="118"/>
        <v>23.4</v>
      </c>
      <c r="J311">
        <f t="shared" si="118"/>
        <v>382.3</v>
      </c>
      <c r="K311" s="73">
        <f t="shared" si="101"/>
        <v>2633600</v>
      </c>
      <c r="L311">
        <f t="shared" si="102"/>
        <v>11</v>
      </c>
      <c r="M311" s="13">
        <f t="shared" si="103"/>
        <v>8140</v>
      </c>
      <c r="N311" s="13">
        <f t="shared" si="104"/>
        <v>0</v>
      </c>
      <c r="O311" s="16">
        <f t="shared" si="105"/>
        <v>8140</v>
      </c>
      <c r="P311" s="13"/>
      <c r="Q311" s="13">
        <f t="shared" si="106"/>
        <v>2738296</v>
      </c>
      <c r="R311" s="13">
        <f t="shared" si="107"/>
        <v>2659936</v>
      </c>
      <c r="S311" s="13">
        <f t="shared" si="108"/>
        <v>0</v>
      </c>
      <c r="T311" s="13">
        <f t="shared" si="109"/>
        <v>2738296</v>
      </c>
      <c r="U311" s="13">
        <f t="shared" si="110"/>
        <v>0</v>
      </c>
      <c r="V311" s="11"/>
      <c r="W311" s="11"/>
      <c r="X311" s="11">
        <f t="shared" si="111"/>
        <v>0</v>
      </c>
      <c r="Y311" s="11">
        <f t="shared" si="112"/>
        <v>0</v>
      </c>
      <c r="Z311" s="11">
        <f t="shared" si="113"/>
        <v>0</v>
      </c>
      <c r="AA311" s="112">
        <f t="shared" si="114"/>
        <v>55</v>
      </c>
      <c r="AB311" s="11">
        <f t="shared" si="115"/>
        <v>0</v>
      </c>
      <c r="AC311" s="11">
        <f t="shared" si="116"/>
        <v>1912</v>
      </c>
      <c r="AD311" s="11">
        <f t="shared" si="95"/>
        <v>0</v>
      </c>
      <c r="AF311">
        <f t="shared" si="96"/>
        <v>0</v>
      </c>
      <c r="AH311">
        <f t="shared" si="117"/>
        <v>0</v>
      </c>
      <c r="AK311">
        <f t="shared" si="97"/>
        <v>6921</v>
      </c>
      <c r="AP311">
        <v>6921</v>
      </c>
      <c r="AQ311" t="s">
        <v>277</v>
      </c>
      <c r="AR311">
        <v>6921</v>
      </c>
      <c r="AS311" s="73">
        <v>7988</v>
      </c>
      <c r="AT311">
        <v>336.4</v>
      </c>
      <c r="AU311" s="73">
        <v>8000</v>
      </c>
      <c r="AV311">
        <v>23</v>
      </c>
      <c r="AW311" s="73">
        <v>18342</v>
      </c>
      <c r="AX311" s="73">
        <v>23424</v>
      </c>
      <c r="AY311" s="73">
        <v>2691200</v>
      </c>
      <c r="BA311">
        <v>6921</v>
      </c>
      <c r="BB311">
        <v>22.5</v>
      </c>
      <c r="BC311">
        <v>23.4</v>
      </c>
      <c r="BD311">
        <v>382.3</v>
      </c>
      <c r="BE311">
        <v>11</v>
      </c>
      <c r="BF311">
        <v>6921</v>
      </c>
      <c r="BG311" s="73">
        <v>2633600</v>
      </c>
      <c r="BH311">
        <v>6921</v>
      </c>
      <c r="BI311" s="73">
        <v>2745024</v>
      </c>
      <c r="BJ311">
        <v>11</v>
      </c>
      <c r="BK311">
        <v>6921</v>
      </c>
      <c r="BL311" t="s">
        <v>277</v>
      </c>
      <c r="BM311">
        <v>6921</v>
      </c>
      <c r="BN311">
        <v>336.4</v>
      </c>
      <c r="BO311">
        <v>22.5</v>
      </c>
      <c r="BP311">
        <v>23.4</v>
      </c>
      <c r="BQ311">
        <v>382.3</v>
      </c>
      <c r="BR311">
        <v>11</v>
      </c>
      <c r="BT311">
        <v>6921</v>
      </c>
      <c r="BU311" t="s">
        <v>277</v>
      </c>
      <c r="BV311">
        <v>6921</v>
      </c>
      <c r="BW311" s="73">
        <v>8000</v>
      </c>
      <c r="BX311" s="73">
        <v>2633600</v>
      </c>
      <c r="BZ311" t="s">
        <v>279</v>
      </c>
    </row>
    <row r="312" spans="1:78" x14ac:dyDescent="0.2">
      <c r="A312" s="29">
        <v>305</v>
      </c>
      <c r="B312">
        <v>6930</v>
      </c>
      <c r="C312" t="s">
        <v>278</v>
      </c>
      <c r="D312">
        <v>6930</v>
      </c>
      <c r="E312" s="73">
        <v>7988</v>
      </c>
      <c r="F312">
        <f t="shared" si="98"/>
        <v>818.2</v>
      </c>
      <c r="G312" s="73">
        <f t="shared" si="99"/>
        <v>7988</v>
      </c>
      <c r="H312">
        <f t="shared" si="118"/>
        <v>102.87</v>
      </c>
      <c r="I312">
        <f t="shared" si="118"/>
        <v>25.766999999999999</v>
      </c>
      <c r="J312">
        <f t="shared" si="118"/>
        <v>946.83699999999999</v>
      </c>
      <c r="K312" s="73">
        <f t="shared" si="101"/>
        <v>6357649</v>
      </c>
      <c r="L312">
        <f t="shared" si="102"/>
        <v>21</v>
      </c>
      <c r="M312" s="13">
        <f t="shared" si="103"/>
        <v>8128</v>
      </c>
      <c r="N312" s="13">
        <f t="shared" si="104"/>
        <v>5</v>
      </c>
      <c r="O312" s="16">
        <f t="shared" si="105"/>
        <v>8133</v>
      </c>
      <c r="P312" s="13"/>
      <c r="Q312" s="13">
        <f t="shared" si="106"/>
        <v>6650330</v>
      </c>
      <c r="R312" s="13">
        <f t="shared" si="107"/>
        <v>6421225</v>
      </c>
      <c r="S312" s="13">
        <f t="shared" si="108"/>
        <v>0</v>
      </c>
      <c r="T312" s="13">
        <f t="shared" si="109"/>
        <v>6654421</v>
      </c>
      <c r="U312" s="13">
        <f t="shared" si="110"/>
        <v>0</v>
      </c>
      <c r="V312" s="11"/>
      <c r="W312" s="11"/>
      <c r="X312" s="11">
        <f t="shared" si="111"/>
        <v>4091</v>
      </c>
      <c r="Y312" s="11">
        <f t="shared" si="112"/>
        <v>129</v>
      </c>
      <c r="Z312" s="11">
        <f t="shared" si="113"/>
        <v>514</v>
      </c>
      <c r="AA312" s="112">
        <f t="shared" si="114"/>
        <v>105</v>
      </c>
      <c r="AB312" s="11">
        <f t="shared" si="115"/>
        <v>4734</v>
      </c>
      <c r="AC312" s="11">
        <f t="shared" si="116"/>
        <v>0</v>
      </c>
      <c r="AD312" s="11">
        <f t="shared" si="95"/>
        <v>0</v>
      </c>
      <c r="AF312">
        <f t="shared" si="96"/>
        <v>0</v>
      </c>
      <c r="AH312">
        <f t="shared" si="117"/>
        <v>0</v>
      </c>
      <c r="AK312">
        <f t="shared" si="97"/>
        <v>6930</v>
      </c>
      <c r="AP312">
        <v>6930</v>
      </c>
      <c r="AQ312" t="s">
        <v>278</v>
      </c>
      <c r="AR312">
        <v>6930</v>
      </c>
      <c r="AS312" s="73">
        <v>7988</v>
      </c>
      <c r="AT312">
        <v>818.2</v>
      </c>
      <c r="AU312" s="73">
        <v>7988</v>
      </c>
      <c r="AV312">
        <v>103</v>
      </c>
      <c r="AW312" s="73">
        <v>68300</v>
      </c>
      <c r="AX312" s="73">
        <v>96454</v>
      </c>
      <c r="AY312" s="73">
        <v>6535782</v>
      </c>
      <c r="BA312">
        <v>6930</v>
      </c>
      <c r="BB312">
        <v>102.87</v>
      </c>
      <c r="BC312">
        <v>25.766999999999999</v>
      </c>
      <c r="BD312">
        <v>946.83699999999999</v>
      </c>
      <c r="BE312">
        <v>21</v>
      </c>
      <c r="BF312">
        <v>6930</v>
      </c>
      <c r="BG312" s="73">
        <v>6357649</v>
      </c>
      <c r="BH312">
        <v>6930</v>
      </c>
      <c r="BI312" s="73">
        <v>6666694</v>
      </c>
      <c r="BJ312">
        <v>21</v>
      </c>
      <c r="BK312">
        <v>6930</v>
      </c>
      <c r="BL312" t="s">
        <v>278</v>
      </c>
      <c r="BM312">
        <v>6930</v>
      </c>
      <c r="BN312">
        <v>818.2</v>
      </c>
      <c r="BO312">
        <v>102.87</v>
      </c>
      <c r="BP312">
        <v>25.766999999999999</v>
      </c>
      <c r="BQ312">
        <v>946.83699999999999</v>
      </c>
      <c r="BR312">
        <v>21</v>
      </c>
      <c r="BT312">
        <v>6930</v>
      </c>
      <c r="BU312" t="s">
        <v>278</v>
      </c>
      <c r="BV312">
        <v>6930</v>
      </c>
      <c r="BW312" s="73">
        <v>7988</v>
      </c>
      <c r="BX312" s="73">
        <v>6357649</v>
      </c>
      <c r="BZ312" t="s">
        <v>280</v>
      </c>
    </row>
    <row r="313" spans="1:78" x14ac:dyDescent="0.2">
      <c r="A313" s="29">
        <v>306</v>
      </c>
      <c r="B313">
        <v>6937</v>
      </c>
      <c r="C313" t="s">
        <v>349</v>
      </c>
      <c r="D313">
        <v>6937</v>
      </c>
      <c r="E313" s="73">
        <v>7988</v>
      </c>
      <c r="F313">
        <f t="shared" si="98"/>
        <v>395</v>
      </c>
      <c r="G313" s="73">
        <f t="shared" si="99"/>
        <v>7988</v>
      </c>
      <c r="H313">
        <f t="shared" si="118"/>
        <v>58.11</v>
      </c>
      <c r="I313">
        <f t="shared" si="118"/>
        <v>13.724</v>
      </c>
      <c r="J313">
        <f t="shared" si="118"/>
        <v>466.834</v>
      </c>
      <c r="K313" s="73">
        <f t="shared" si="101"/>
        <v>3083368</v>
      </c>
      <c r="L313">
        <f t="shared" si="102"/>
        <v>25</v>
      </c>
      <c r="M313" s="13">
        <f t="shared" si="103"/>
        <v>8128</v>
      </c>
      <c r="N313" s="13">
        <f t="shared" si="104"/>
        <v>5</v>
      </c>
      <c r="O313" s="16">
        <f t="shared" si="105"/>
        <v>8133</v>
      </c>
      <c r="P313" s="13"/>
      <c r="Q313" s="13">
        <f t="shared" si="106"/>
        <v>3210560</v>
      </c>
      <c r="R313" s="13">
        <f t="shared" si="107"/>
        <v>3114202</v>
      </c>
      <c r="S313" s="13">
        <f t="shared" si="108"/>
        <v>0</v>
      </c>
      <c r="T313" s="13">
        <f t="shared" si="109"/>
        <v>3212535</v>
      </c>
      <c r="U313" s="13">
        <f t="shared" si="110"/>
        <v>0</v>
      </c>
      <c r="V313" s="11"/>
      <c r="W313" s="11"/>
      <c r="X313" s="11">
        <f t="shared" si="111"/>
        <v>1975</v>
      </c>
      <c r="Y313" s="11">
        <f t="shared" si="112"/>
        <v>69</v>
      </c>
      <c r="Z313" s="11">
        <f t="shared" si="113"/>
        <v>291</v>
      </c>
      <c r="AA313" s="112">
        <f t="shared" si="114"/>
        <v>125</v>
      </c>
      <c r="AB313" s="11">
        <f t="shared" si="115"/>
        <v>2335</v>
      </c>
      <c r="AC313" s="11">
        <f t="shared" si="116"/>
        <v>0</v>
      </c>
      <c r="AD313" s="11">
        <f t="shared" si="95"/>
        <v>0</v>
      </c>
      <c r="AF313">
        <f t="shared" si="96"/>
        <v>0</v>
      </c>
      <c r="AH313">
        <f t="shared" si="117"/>
        <v>0</v>
      </c>
      <c r="AK313">
        <f t="shared" si="97"/>
        <v>6937</v>
      </c>
      <c r="AP313">
        <v>6937</v>
      </c>
      <c r="AQ313" t="s">
        <v>349</v>
      </c>
      <c r="AR313">
        <v>6937</v>
      </c>
      <c r="AS313" s="73">
        <v>7988</v>
      </c>
      <c r="AT313">
        <v>395</v>
      </c>
      <c r="AU313" s="73">
        <v>7988</v>
      </c>
      <c r="AV313">
        <v>58</v>
      </c>
      <c r="AW313" s="73">
        <v>36682</v>
      </c>
      <c r="AX313" s="73">
        <v>54946</v>
      </c>
      <c r="AY313" s="73">
        <v>3155260</v>
      </c>
      <c r="BA313">
        <v>6937</v>
      </c>
      <c r="BB313">
        <v>58.11</v>
      </c>
      <c r="BC313">
        <v>13.724</v>
      </c>
      <c r="BD313">
        <v>466.834</v>
      </c>
      <c r="BE313">
        <v>25</v>
      </c>
      <c r="BF313">
        <v>6937</v>
      </c>
      <c r="BG313" s="73">
        <v>3083368</v>
      </c>
      <c r="BH313">
        <v>6937</v>
      </c>
      <c r="BI313" s="73">
        <v>3218460</v>
      </c>
      <c r="BJ313">
        <v>25</v>
      </c>
      <c r="BK313">
        <v>6937</v>
      </c>
      <c r="BL313" t="s">
        <v>349</v>
      </c>
      <c r="BM313">
        <v>6937</v>
      </c>
      <c r="BN313">
        <v>395</v>
      </c>
      <c r="BO313">
        <v>58.11</v>
      </c>
      <c r="BP313">
        <v>13.724</v>
      </c>
      <c r="BQ313">
        <v>466.834</v>
      </c>
      <c r="BR313">
        <v>25</v>
      </c>
      <c r="BT313">
        <v>6937</v>
      </c>
      <c r="BU313" t="s">
        <v>349</v>
      </c>
      <c r="BV313">
        <v>6937</v>
      </c>
      <c r="BW313" s="73">
        <v>7988</v>
      </c>
      <c r="BX313" s="73">
        <v>3083368</v>
      </c>
      <c r="BZ313" t="s">
        <v>350</v>
      </c>
    </row>
    <row r="314" spans="1:78" x14ac:dyDescent="0.2">
      <c r="A314" s="29">
        <v>307</v>
      </c>
      <c r="B314">
        <v>6943</v>
      </c>
      <c r="C314" t="s">
        <v>279</v>
      </c>
      <c r="D314">
        <v>6943</v>
      </c>
      <c r="E314" s="73">
        <v>7988</v>
      </c>
      <c r="F314">
        <f t="shared" si="98"/>
        <v>250.6</v>
      </c>
      <c r="G314" s="73">
        <f t="shared" si="99"/>
        <v>7988</v>
      </c>
      <c r="H314">
        <f t="shared" si="118"/>
        <v>43.82</v>
      </c>
      <c r="I314">
        <f t="shared" si="118"/>
        <v>30.861000000000001</v>
      </c>
      <c r="J314">
        <f t="shared" si="118"/>
        <v>325.28100000000001</v>
      </c>
      <c r="K314" s="73">
        <f t="shared" si="101"/>
        <v>2121613</v>
      </c>
      <c r="L314">
        <f t="shared" si="102"/>
        <v>9</v>
      </c>
      <c r="M314" s="13">
        <f t="shared" si="103"/>
        <v>8128</v>
      </c>
      <c r="N314" s="13">
        <f t="shared" si="104"/>
        <v>5</v>
      </c>
      <c r="O314" s="16">
        <f t="shared" si="105"/>
        <v>8133</v>
      </c>
      <c r="P314" s="13"/>
      <c r="Q314" s="13">
        <f t="shared" si="106"/>
        <v>2036877</v>
      </c>
      <c r="R314" s="13">
        <f t="shared" si="107"/>
        <v>2142829</v>
      </c>
      <c r="S314" s="13">
        <f t="shared" si="108"/>
        <v>105952</v>
      </c>
      <c r="T314" s="13">
        <f t="shared" si="109"/>
        <v>2038130</v>
      </c>
      <c r="U314" s="13">
        <f t="shared" si="110"/>
        <v>104699</v>
      </c>
      <c r="V314" s="11"/>
      <c r="W314" s="11"/>
      <c r="X314" s="11">
        <f t="shared" si="111"/>
        <v>1253</v>
      </c>
      <c r="Y314" s="11">
        <f t="shared" si="112"/>
        <v>154</v>
      </c>
      <c r="Z314" s="11">
        <f t="shared" si="113"/>
        <v>219</v>
      </c>
      <c r="AA314" s="112">
        <f t="shared" si="114"/>
        <v>45</v>
      </c>
      <c r="AB314" s="11">
        <f t="shared" si="115"/>
        <v>1626</v>
      </c>
      <c r="AC314" s="11">
        <f t="shared" si="116"/>
        <v>0</v>
      </c>
      <c r="AD314" s="11">
        <f t="shared" si="95"/>
        <v>104699</v>
      </c>
      <c r="AF314">
        <f t="shared" si="96"/>
        <v>105952</v>
      </c>
      <c r="AH314">
        <f t="shared" si="117"/>
        <v>1253</v>
      </c>
      <c r="AK314">
        <f t="shared" si="97"/>
        <v>6943</v>
      </c>
      <c r="AP314">
        <v>6943</v>
      </c>
      <c r="AQ314" t="s">
        <v>279</v>
      </c>
      <c r="AR314">
        <v>6943</v>
      </c>
      <c r="AS314" s="73">
        <v>7988</v>
      </c>
      <c r="AT314">
        <v>250.6</v>
      </c>
      <c r="AU314" s="73">
        <v>7988</v>
      </c>
      <c r="AV314">
        <v>44</v>
      </c>
      <c r="AW314" s="73">
        <v>4801</v>
      </c>
      <c r="AX314" s="73">
        <v>6545</v>
      </c>
      <c r="AY314" s="73">
        <v>2001793</v>
      </c>
      <c r="BA314">
        <v>6943</v>
      </c>
      <c r="BB314">
        <v>43.82</v>
      </c>
      <c r="BC314">
        <v>30.861000000000001</v>
      </c>
      <c r="BD314">
        <v>325.28100000000001</v>
      </c>
      <c r="BE314">
        <v>9</v>
      </c>
      <c r="BF314">
        <v>6943</v>
      </c>
      <c r="BG314" s="73">
        <v>2121613</v>
      </c>
      <c r="BH314">
        <v>6943</v>
      </c>
      <c r="BI314" s="73">
        <v>2041889</v>
      </c>
      <c r="BJ314">
        <v>9</v>
      </c>
      <c r="BK314">
        <v>6943</v>
      </c>
      <c r="BL314" t="s">
        <v>279</v>
      </c>
      <c r="BM314">
        <v>6943</v>
      </c>
      <c r="BN314">
        <v>250.6</v>
      </c>
      <c r="BO314">
        <v>43.82</v>
      </c>
      <c r="BP314">
        <v>30.861000000000001</v>
      </c>
      <c r="BQ314">
        <v>325.28100000000001</v>
      </c>
      <c r="BR314">
        <v>9</v>
      </c>
      <c r="BT314">
        <v>6943</v>
      </c>
      <c r="BU314" t="s">
        <v>279</v>
      </c>
      <c r="BV314">
        <v>6943</v>
      </c>
      <c r="BW314" s="73">
        <v>7988</v>
      </c>
      <c r="BX314" s="73">
        <v>2121613</v>
      </c>
      <c r="BZ314" t="s">
        <v>281</v>
      </c>
    </row>
    <row r="315" spans="1:78" x14ac:dyDescent="0.2">
      <c r="A315" s="29">
        <v>308</v>
      </c>
      <c r="B315">
        <v>6950</v>
      </c>
      <c r="C315" t="s">
        <v>350</v>
      </c>
      <c r="D315">
        <v>6950</v>
      </c>
      <c r="E315" s="73">
        <v>7988</v>
      </c>
      <c r="F315">
        <f t="shared" si="98"/>
        <v>1279.4000000000001</v>
      </c>
      <c r="G315" s="73">
        <f t="shared" si="99"/>
        <v>7988</v>
      </c>
      <c r="H315">
        <f t="shared" si="118"/>
        <v>176.15</v>
      </c>
      <c r="I315">
        <f t="shared" si="118"/>
        <v>32.844000000000001</v>
      </c>
      <c r="J315">
        <f t="shared" si="118"/>
        <v>1488.394</v>
      </c>
      <c r="K315" s="73">
        <f t="shared" si="101"/>
        <v>10618448</v>
      </c>
      <c r="L315">
        <f t="shared" si="102"/>
        <v>46.5</v>
      </c>
      <c r="M315" s="13">
        <f t="shared" si="103"/>
        <v>8128</v>
      </c>
      <c r="N315" s="13">
        <f t="shared" si="104"/>
        <v>5</v>
      </c>
      <c r="O315" s="16">
        <f t="shared" si="105"/>
        <v>8133</v>
      </c>
      <c r="P315" s="13"/>
      <c r="Q315" s="13">
        <f t="shared" si="106"/>
        <v>10398963</v>
      </c>
      <c r="R315" s="13">
        <f t="shared" si="107"/>
        <v>10724632</v>
      </c>
      <c r="S315" s="13">
        <f t="shared" si="108"/>
        <v>325669</v>
      </c>
      <c r="T315" s="13">
        <f t="shared" si="109"/>
        <v>10405360</v>
      </c>
      <c r="U315" s="13">
        <f t="shared" si="110"/>
        <v>319272</v>
      </c>
      <c r="V315" s="11"/>
      <c r="W315" s="11"/>
      <c r="X315" s="11">
        <f t="shared" si="111"/>
        <v>6397</v>
      </c>
      <c r="Y315" s="11">
        <f t="shared" si="112"/>
        <v>164</v>
      </c>
      <c r="Z315" s="11">
        <f t="shared" si="113"/>
        <v>881</v>
      </c>
      <c r="AA315" s="112">
        <f t="shared" si="114"/>
        <v>233</v>
      </c>
      <c r="AB315" s="11">
        <f t="shared" si="115"/>
        <v>7442</v>
      </c>
      <c r="AC315" s="11">
        <f t="shared" si="116"/>
        <v>0</v>
      </c>
      <c r="AD315" s="11">
        <f t="shared" si="95"/>
        <v>319272</v>
      </c>
      <c r="AF315">
        <f t="shared" si="96"/>
        <v>325669</v>
      </c>
      <c r="AH315">
        <f t="shared" si="117"/>
        <v>6397</v>
      </c>
      <c r="AK315">
        <f t="shared" si="97"/>
        <v>6950</v>
      </c>
      <c r="AP315">
        <v>6950</v>
      </c>
      <c r="AQ315" t="s">
        <v>350</v>
      </c>
      <c r="AR315">
        <v>6950</v>
      </c>
      <c r="AS315" s="73">
        <v>7988</v>
      </c>
      <c r="AT315" s="110">
        <v>1279.4000000000001</v>
      </c>
      <c r="AU315" s="73">
        <v>7988</v>
      </c>
      <c r="AV315">
        <v>176</v>
      </c>
      <c r="AW315" s="73">
        <v>86873</v>
      </c>
      <c r="AX315" s="73">
        <v>122048</v>
      </c>
      <c r="AY315" s="73">
        <v>10219847</v>
      </c>
      <c r="BA315">
        <v>6950</v>
      </c>
      <c r="BB315">
        <v>176.15</v>
      </c>
      <c r="BC315">
        <v>32.844000000000001</v>
      </c>
      <c r="BD315" s="110">
        <v>1488.394</v>
      </c>
      <c r="BE315">
        <v>46.5</v>
      </c>
      <c r="BF315">
        <v>6950</v>
      </c>
      <c r="BG315" s="73">
        <v>10618448</v>
      </c>
      <c r="BH315">
        <v>6950</v>
      </c>
      <c r="BI315" s="73">
        <v>10424551</v>
      </c>
      <c r="BJ315">
        <v>46.5</v>
      </c>
      <c r="BK315">
        <v>6950</v>
      </c>
      <c r="BL315" t="s">
        <v>350</v>
      </c>
      <c r="BM315">
        <v>6950</v>
      </c>
      <c r="BN315" s="110">
        <v>1279.4000000000001</v>
      </c>
      <c r="BO315">
        <v>176.15</v>
      </c>
      <c r="BP315">
        <v>32.844000000000001</v>
      </c>
      <c r="BQ315" s="110">
        <v>1488.394</v>
      </c>
      <c r="BR315">
        <v>46.5</v>
      </c>
      <c r="BT315">
        <v>6950</v>
      </c>
      <c r="BU315" t="s">
        <v>350</v>
      </c>
      <c r="BV315">
        <v>6950</v>
      </c>
      <c r="BW315" s="73">
        <v>7988</v>
      </c>
      <c r="BX315" s="73">
        <v>10618448</v>
      </c>
      <c r="BZ315" t="s">
        <v>351</v>
      </c>
    </row>
    <row r="316" spans="1:78" x14ac:dyDescent="0.2">
      <c r="A316" s="29">
        <v>309</v>
      </c>
      <c r="B316">
        <v>6957</v>
      </c>
      <c r="C316" t="s">
        <v>281</v>
      </c>
      <c r="D316">
        <v>6957</v>
      </c>
      <c r="E316" s="73">
        <v>7988</v>
      </c>
      <c r="F316">
        <f t="shared" si="98"/>
        <v>8249.4</v>
      </c>
      <c r="G316" s="73">
        <f t="shared" si="99"/>
        <v>7988</v>
      </c>
      <c r="H316">
        <f t="shared" si="118"/>
        <v>1146.6300000000001</v>
      </c>
      <c r="I316">
        <f t="shared" si="118"/>
        <v>459.14400000000001</v>
      </c>
      <c r="J316">
        <f t="shared" si="118"/>
        <v>9855.1740000000009</v>
      </c>
      <c r="K316" s="73">
        <f t="shared" si="101"/>
        <v>68104090</v>
      </c>
      <c r="L316">
        <f t="shared" si="102"/>
        <v>165</v>
      </c>
      <c r="M316" s="13">
        <f t="shared" si="103"/>
        <v>8128</v>
      </c>
      <c r="N316" s="13">
        <f t="shared" si="104"/>
        <v>5</v>
      </c>
      <c r="O316" s="16">
        <f t="shared" si="105"/>
        <v>8133</v>
      </c>
      <c r="P316" s="13"/>
      <c r="Q316" s="13">
        <f t="shared" si="106"/>
        <v>67051123</v>
      </c>
      <c r="R316" s="13">
        <f t="shared" si="107"/>
        <v>68785131</v>
      </c>
      <c r="S316" s="13">
        <f t="shared" si="108"/>
        <v>1734008</v>
      </c>
      <c r="T316" s="13">
        <f t="shared" si="109"/>
        <v>67092370</v>
      </c>
      <c r="U316" s="13">
        <f t="shared" si="110"/>
        <v>1692761</v>
      </c>
      <c r="V316" s="11"/>
      <c r="W316" s="11"/>
      <c r="X316" s="11">
        <f t="shared" si="111"/>
        <v>41247</v>
      </c>
      <c r="Y316" s="11">
        <f t="shared" si="112"/>
        <v>2296</v>
      </c>
      <c r="Z316" s="11">
        <f t="shared" si="113"/>
        <v>5733</v>
      </c>
      <c r="AA316" s="112">
        <f t="shared" si="114"/>
        <v>825</v>
      </c>
      <c r="AB316" s="11">
        <f t="shared" si="115"/>
        <v>49276</v>
      </c>
      <c r="AC316" s="11">
        <f t="shared" si="116"/>
        <v>0</v>
      </c>
      <c r="AD316" s="11">
        <f t="shared" si="95"/>
        <v>1692761</v>
      </c>
      <c r="AF316">
        <f t="shared" si="96"/>
        <v>1734008</v>
      </c>
      <c r="AH316">
        <f t="shared" si="117"/>
        <v>41247</v>
      </c>
      <c r="AK316">
        <f t="shared" si="97"/>
        <v>6957</v>
      </c>
      <c r="AP316">
        <v>6957</v>
      </c>
      <c r="AQ316" t="s">
        <v>281</v>
      </c>
      <c r="AR316">
        <v>6957</v>
      </c>
      <c r="AS316" s="73">
        <v>7988</v>
      </c>
      <c r="AT316" s="110">
        <v>8249.4</v>
      </c>
      <c r="AU316" s="73">
        <v>7988</v>
      </c>
      <c r="AV316" s="73">
        <v>1147</v>
      </c>
      <c r="AW316" s="73">
        <v>309740</v>
      </c>
      <c r="AX316" s="73">
        <v>426132</v>
      </c>
      <c r="AY316" s="73">
        <v>65896207</v>
      </c>
      <c r="BA316">
        <v>6957</v>
      </c>
      <c r="BB316" s="110">
        <v>1146.6300000000001</v>
      </c>
      <c r="BC316">
        <v>459.14400000000001</v>
      </c>
      <c r="BD316" s="110">
        <v>9855.1740000000009</v>
      </c>
      <c r="BE316">
        <v>165</v>
      </c>
      <c r="BF316">
        <v>6957</v>
      </c>
      <c r="BG316" s="73">
        <v>68104090</v>
      </c>
      <c r="BH316">
        <v>6957</v>
      </c>
      <c r="BI316" s="73">
        <v>67216111</v>
      </c>
      <c r="BJ316">
        <v>165</v>
      </c>
      <c r="BK316">
        <v>6957</v>
      </c>
      <c r="BL316" t="s">
        <v>281</v>
      </c>
      <c r="BM316">
        <v>6957</v>
      </c>
      <c r="BN316" s="110">
        <v>8249.4</v>
      </c>
      <c r="BO316" s="110">
        <v>1146.6300000000001</v>
      </c>
      <c r="BP316">
        <v>459.14400000000001</v>
      </c>
      <c r="BQ316" s="110">
        <v>9855.1740000000009</v>
      </c>
      <c r="BR316">
        <v>165</v>
      </c>
      <c r="BT316">
        <v>6957</v>
      </c>
      <c r="BU316" t="s">
        <v>281</v>
      </c>
      <c r="BV316">
        <v>6957</v>
      </c>
      <c r="BW316" s="73">
        <v>7988</v>
      </c>
      <c r="BX316" s="73">
        <v>68104090</v>
      </c>
      <c r="BZ316" t="s">
        <v>282</v>
      </c>
    </row>
    <row r="317" spans="1:78" x14ac:dyDescent="0.2">
      <c r="A317" s="29">
        <v>310</v>
      </c>
      <c r="B317">
        <v>6961</v>
      </c>
      <c r="C317" t="s">
        <v>352</v>
      </c>
      <c r="D317">
        <v>6961</v>
      </c>
      <c r="E317" s="73">
        <v>7988</v>
      </c>
      <c r="F317">
        <f t="shared" si="98"/>
        <v>3125</v>
      </c>
      <c r="G317" s="73">
        <f t="shared" si="99"/>
        <v>8003</v>
      </c>
      <c r="H317">
        <f t="shared" si="118"/>
        <v>367.36</v>
      </c>
      <c r="I317">
        <f t="shared" si="118"/>
        <v>67.186999999999998</v>
      </c>
      <c r="J317">
        <f t="shared" si="118"/>
        <v>3559.547</v>
      </c>
      <c r="K317" s="73">
        <f t="shared" si="101"/>
        <v>25486354</v>
      </c>
      <c r="L317">
        <f t="shared" si="102"/>
        <v>145</v>
      </c>
      <c r="M317" s="13">
        <f t="shared" si="103"/>
        <v>8143</v>
      </c>
      <c r="N317" s="13">
        <f t="shared" si="104"/>
        <v>0</v>
      </c>
      <c r="O317" s="16">
        <f t="shared" si="105"/>
        <v>8143</v>
      </c>
      <c r="P317" s="13"/>
      <c r="Q317" s="13">
        <f t="shared" si="106"/>
        <v>25446875</v>
      </c>
      <c r="R317" s="13">
        <f t="shared" si="107"/>
        <v>25741218</v>
      </c>
      <c r="S317" s="13">
        <f t="shared" si="108"/>
        <v>294343</v>
      </c>
      <c r="T317" s="13">
        <f t="shared" si="109"/>
        <v>25446875</v>
      </c>
      <c r="U317" s="13">
        <f t="shared" si="110"/>
        <v>294343</v>
      </c>
      <c r="V317" s="11"/>
      <c r="W317" s="11"/>
      <c r="X317" s="11">
        <f t="shared" si="111"/>
        <v>0</v>
      </c>
      <c r="Y317" s="11">
        <f t="shared" si="112"/>
        <v>0</v>
      </c>
      <c r="Z317" s="11">
        <f t="shared" si="113"/>
        <v>0</v>
      </c>
      <c r="AA317" s="112">
        <f t="shared" si="114"/>
        <v>725</v>
      </c>
      <c r="AB317" s="11">
        <f t="shared" si="115"/>
        <v>0</v>
      </c>
      <c r="AC317" s="11">
        <f t="shared" si="116"/>
        <v>17798</v>
      </c>
      <c r="AD317" s="11">
        <f t="shared" si="95"/>
        <v>294343</v>
      </c>
      <c r="AF317">
        <f t="shared" si="96"/>
        <v>294343</v>
      </c>
      <c r="AH317">
        <f t="shared" si="117"/>
        <v>0</v>
      </c>
      <c r="AK317">
        <f t="shared" si="97"/>
        <v>6961</v>
      </c>
      <c r="AP317">
        <v>6961</v>
      </c>
      <c r="AQ317" t="s">
        <v>352</v>
      </c>
      <c r="AR317">
        <v>6961</v>
      </c>
      <c r="AS317" s="73">
        <v>7988</v>
      </c>
      <c r="AT317" s="110">
        <v>3125</v>
      </c>
      <c r="AU317" s="73">
        <v>8003</v>
      </c>
      <c r="AV317">
        <v>367</v>
      </c>
      <c r="AW317" s="73">
        <v>198774</v>
      </c>
      <c r="AX317" s="73">
        <v>286109</v>
      </c>
      <c r="AY317" s="73">
        <v>25009375</v>
      </c>
      <c r="BA317">
        <v>6961</v>
      </c>
      <c r="BB317">
        <v>367.36</v>
      </c>
      <c r="BC317">
        <v>67.186999999999998</v>
      </c>
      <c r="BD317" s="110">
        <v>3559.547</v>
      </c>
      <c r="BE317">
        <v>145</v>
      </c>
      <c r="BF317">
        <v>6961</v>
      </c>
      <c r="BG317" s="73">
        <v>25486354</v>
      </c>
      <c r="BH317">
        <v>6961</v>
      </c>
      <c r="BI317" s="73">
        <v>25509375</v>
      </c>
      <c r="BJ317">
        <v>145</v>
      </c>
      <c r="BK317">
        <v>6961</v>
      </c>
      <c r="BL317" t="s">
        <v>352</v>
      </c>
      <c r="BM317">
        <v>6961</v>
      </c>
      <c r="BN317" s="110">
        <v>3125</v>
      </c>
      <c r="BO317">
        <v>367.36</v>
      </c>
      <c r="BP317">
        <v>67.186999999999998</v>
      </c>
      <c r="BQ317" s="110">
        <v>3559.547</v>
      </c>
      <c r="BR317">
        <v>145</v>
      </c>
      <c r="BT317">
        <v>6961</v>
      </c>
      <c r="BU317" t="s">
        <v>352</v>
      </c>
      <c r="BV317">
        <v>6961</v>
      </c>
      <c r="BW317" s="73">
        <v>8003</v>
      </c>
      <c r="BX317" s="73">
        <v>25486354</v>
      </c>
      <c r="BZ317" t="s">
        <v>283</v>
      </c>
    </row>
    <row r="318" spans="1:78" x14ac:dyDescent="0.2">
      <c r="A318" s="29">
        <v>311</v>
      </c>
      <c r="B318">
        <v>6969</v>
      </c>
      <c r="C318" t="s">
        <v>283</v>
      </c>
      <c r="D318">
        <v>6969</v>
      </c>
      <c r="E318" s="73">
        <v>7988</v>
      </c>
      <c r="F318">
        <f t="shared" si="98"/>
        <v>343</v>
      </c>
      <c r="G318" s="73">
        <f t="shared" si="99"/>
        <v>8118</v>
      </c>
      <c r="H318">
        <f t="shared" si="118"/>
        <v>53.38</v>
      </c>
      <c r="I318">
        <f t="shared" si="118"/>
        <v>33.241</v>
      </c>
      <c r="J318">
        <f t="shared" si="118"/>
        <v>429.62099999999998</v>
      </c>
      <c r="K318" s="73">
        <f t="shared" si="101"/>
        <v>2720342</v>
      </c>
      <c r="L318">
        <f t="shared" si="102"/>
        <v>8.5</v>
      </c>
      <c r="M318" s="13">
        <f t="shared" si="103"/>
        <v>8258</v>
      </c>
      <c r="N318" s="13">
        <f t="shared" si="104"/>
        <v>0</v>
      </c>
      <c r="O318" s="16">
        <f t="shared" si="105"/>
        <v>8258</v>
      </c>
      <c r="P318" s="13"/>
      <c r="Q318" s="13">
        <f t="shared" si="106"/>
        <v>2832494</v>
      </c>
      <c r="R318" s="13">
        <f t="shared" si="107"/>
        <v>2747545</v>
      </c>
      <c r="S318" s="13">
        <f t="shared" si="108"/>
        <v>0</v>
      </c>
      <c r="T318" s="13">
        <f t="shared" si="109"/>
        <v>2832494</v>
      </c>
      <c r="U318" s="13">
        <f t="shared" si="110"/>
        <v>0</v>
      </c>
      <c r="V318" s="11"/>
      <c r="W318" s="11"/>
      <c r="X318" s="11">
        <f t="shared" si="111"/>
        <v>0</v>
      </c>
      <c r="Y318" s="11">
        <f t="shared" si="112"/>
        <v>0</v>
      </c>
      <c r="Z318" s="11">
        <f t="shared" si="113"/>
        <v>0</v>
      </c>
      <c r="AA318" s="112">
        <f t="shared" si="114"/>
        <v>43</v>
      </c>
      <c r="AB318" s="11">
        <f t="shared" si="115"/>
        <v>0</v>
      </c>
      <c r="AC318" s="11">
        <f t="shared" si="116"/>
        <v>2148</v>
      </c>
      <c r="AD318" s="11">
        <f t="shared" si="95"/>
        <v>0</v>
      </c>
      <c r="AF318">
        <f t="shared" si="96"/>
        <v>0</v>
      </c>
      <c r="AH318">
        <f t="shared" si="117"/>
        <v>0</v>
      </c>
      <c r="AK318">
        <f t="shared" si="97"/>
        <v>6969</v>
      </c>
      <c r="AP318">
        <v>6969</v>
      </c>
      <c r="AQ318" t="s">
        <v>283</v>
      </c>
      <c r="AR318">
        <v>6969</v>
      </c>
      <c r="AS318" s="73">
        <v>7988</v>
      </c>
      <c r="AT318">
        <v>343</v>
      </c>
      <c r="AU318" s="73">
        <v>8118</v>
      </c>
      <c r="AV318">
        <v>53</v>
      </c>
      <c r="AW318" s="73">
        <v>12051</v>
      </c>
      <c r="AX318" s="73">
        <v>16195</v>
      </c>
      <c r="AY318" s="73">
        <v>2784474</v>
      </c>
      <c r="BA318">
        <v>6969</v>
      </c>
      <c r="BB318">
        <v>53.38</v>
      </c>
      <c r="BC318">
        <v>33.241</v>
      </c>
      <c r="BD318">
        <v>429.62099999999998</v>
      </c>
      <c r="BE318">
        <v>8.5</v>
      </c>
      <c r="BF318">
        <v>6969</v>
      </c>
      <c r="BG318" s="73">
        <v>2720342</v>
      </c>
      <c r="BH318">
        <v>6969</v>
      </c>
      <c r="BI318" s="73">
        <v>2839354</v>
      </c>
      <c r="BJ318">
        <v>8.5</v>
      </c>
      <c r="BK318">
        <v>6969</v>
      </c>
      <c r="BL318" t="s">
        <v>283</v>
      </c>
      <c r="BM318">
        <v>6969</v>
      </c>
      <c r="BN318">
        <v>343</v>
      </c>
      <c r="BO318">
        <v>53.38</v>
      </c>
      <c r="BP318">
        <v>33.241</v>
      </c>
      <c r="BQ318">
        <v>429.62099999999998</v>
      </c>
      <c r="BR318">
        <v>8.5</v>
      </c>
      <c r="BT318">
        <v>6969</v>
      </c>
      <c r="BU318" t="s">
        <v>283</v>
      </c>
      <c r="BV318">
        <v>6969</v>
      </c>
      <c r="BW318" s="73">
        <v>8118</v>
      </c>
      <c r="BX318" s="73">
        <v>2720342</v>
      </c>
      <c r="BZ318" t="s">
        <v>284</v>
      </c>
    </row>
    <row r="319" spans="1:78" x14ac:dyDescent="0.2">
      <c r="A319" s="29">
        <v>312</v>
      </c>
      <c r="B319">
        <v>6975</v>
      </c>
      <c r="C319" t="s">
        <v>284</v>
      </c>
      <c r="D319">
        <v>6975</v>
      </c>
      <c r="E319" s="73">
        <v>7988</v>
      </c>
      <c r="F319">
        <f t="shared" si="98"/>
        <v>1237.0999999999999</v>
      </c>
      <c r="G319" s="73">
        <f t="shared" si="99"/>
        <v>7988</v>
      </c>
      <c r="H319">
        <f t="shared" si="118"/>
        <v>163.59</v>
      </c>
      <c r="I319">
        <f t="shared" si="118"/>
        <v>60.283999999999999</v>
      </c>
      <c r="J319">
        <f t="shared" si="118"/>
        <v>1460.9739999999999</v>
      </c>
      <c r="K319" s="73">
        <f t="shared" si="101"/>
        <v>9873967</v>
      </c>
      <c r="L319">
        <f t="shared" si="102"/>
        <v>29</v>
      </c>
      <c r="M319" s="13">
        <f t="shared" si="103"/>
        <v>8128</v>
      </c>
      <c r="N319" s="13">
        <f t="shared" si="104"/>
        <v>5</v>
      </c>
      <c r="O319" s="16">
        <f t="shared" si="105"/>
        <v>8133</v>
      </c>
      <c r="P319" s="13"/>
      <c r="Q319" s="13">
        <f t="shared" si="106"/>
        <v>10055149</v>
      </c>
      <c r="R319" s="13">
        <f t="shared" si="107"/>
        <v>9972707</v>
      </c>
      <c r="S319" s="13">
        <f t="shared" si="108"/>
        <v>0</v>
      </c>
      <c r="T319" s="13">
        <f t="shared" si="109"/>
        <v>10061334</v>
      </c>
      <c r="U319" s="13">
        <f t="shared" si="110"/>
        <v>0</v>
      </c>
      <c r="V319" s="11"/>
      <c r="W319" s="11"/>
      <c r="X319" s="11">
        <f t="shared" si="111"/>
        <v>6186</v>
      </c>
      <c r="Y319" s="11">
        <f t="shared" si="112"/>
        <v>301</v>
      </c>
      <c r="Z319" s="11">
        <f t="shared" si="113"/>
        <v>818</v>
      </c>
      <c r="AA319" s="112">
        <f t="shared" si="114"/>
        <v>145</v>
      </c>
      <c r="AB319" s="11">
        <f t="shared" si="115"/>
        <v>7305</v>
      </c>
      <c r="AC319" s="11">
        <f t="shared" si="116"/>
        <v>0</v>
      </c>
      <c r="AD319" s="11">
        <f t="shared" si="95"/>
        <v>0</v>
      </c>
      <c r="AF319">
        <f t="shared" si="96"/>
        <v>0</v>
      </c>
      <c r="AH319">
        <f t="shared" si="117"/>
        <v>0</v>
      </c>
      <c r="AK319">
        <f t="shared" si="97"/>
        <v>6975</v>
      </c>
      <c r="AP319">
        <v>6975</v>
      </c>
      <c r="AQ319" t="s">
        <v>284</v>
      </c>
      <c r="AR319">
        <v>6975</v>
      </c>
      <c r="AS319" s="73">
        <v>7988</v>
      </c>
      <c r="AT319" s="110">
        <v>1237.0999999999999</v>
      </c>
      <c r="AU319" s="73">
        <v>7988</v>
      </c>
      <c r="AV319">
        <v>164</v>
      </c>
      <c r="AW319" s="73">
        <v>37442</v>
      </c>
      <c r="AX319" s="73">
        <v>60689</v>
      </c>
      <c r="AY319" s="73">
        <v>9881955</v>
      </c>
      <c r="BA319">
        <v>6975</v>
      </c>
      <c r="BB319">
        <v>163.59</v>
      </c>
      <c r="BC319">
        <v>60.283999999999999</v>
      </c>
      <c r="BD319" s="110">
        <v>1460.9739999999999</v>
      </c>
      <c r="BE319">
        <v>29</v>
      </c>
      <c r="BF319">
        <v>6975</v>
      </c>
      <c r="BG319" s="73">
        <v>9873967</v>
      </c>
      <c r="BH319">
        <v>6975</v>
      </c>
      <c r="BI319" s="73">
        <v>10079891</v>
      </c>
      <c r="BJ319">
        <v>29</v>
      </c>
      <c r="BK319">
        <v>6975</v>
      </c>
      <c r="BL319" t="s">
        <v>284</v>
      </c>
      <c r="BM319">
        <v>6975</v>
      </c>
      <c r="BN319" s="110">
        <v>1237.0999999999999</v>
      </c>
      <c r="BO319">
        <v>163.59</v>
      </c>
      <c r="BP319">
        <v>60.283999999999999</v>
      </c>
      <c r="BQ319" s="110">
        <v>1460.9739999999999</v>
      </c>
      <c r="BR319">
        <v>29</v>
      </c>
      <c r="BT319">
        <v>6975</v>
      </c>
      <c r="BU319" t="s">
        <v>284</v>
      </c>
      <c r="BV319">
        <v>6975</v>
      </c>
      <c r="BW319" s="73">
        <v>7988</v>
      </c>
      <c r="BX319" s="73">
        <v>9873967</v>
      </c>
      <c r="BZ319" t="s">
        <v>285</v>
      </c>
    </row>
    <row r="320" spans="1:78" x14ac:dyDescent="0.2">
      <c r="A320" s="29">
        <v>313</v>
      </c>
      <c r="B320">
        <v>6983</v>
      </c>
      <c r="C320" t="s">
        <v>285</v>
      </c>
      <c r="D320">
        <v>6983</v>
      </c>
      <c r="E320" s="73">
        <v>7988</v>
      </c>
      <c r="F320">
        <f t="shared" si="98"/>
        <v>916.2</v>
      </c>
      <c r="G320" s="73">
        <f t="shared" si="99"/>
        <v>7988</v>
      </c>
      <c r="H320">
        <f t="shared" si="118"/>
        <v>86.49</v>
      </c>
      <c r="I320">
        <f t="shared" si="118"/>
        <v>20.513000000000002</v>
      </c>
      <c r="J320">
        <f t="shared" si="118"/>
        <v>1023.203</v>
      </c>
      <c r="K320" s="73">
        <f t="shared" si="101"/>
        <v>7567831</v>
      </c>
      <c r="L320">
        <f t="shared" si="102"/>
        <v>24.5</v>
      </c>
      <c r="M320" s="13">
        <f t="shared" si="103"/>
        <v>8128</v>
      </c>
      <c r="N320" s="13">
        <f t="shared" si="104"/>
        <v>5</v>
      </c>
      <c r="O320" s="16">
        <f t="shared" si="105"/>
        <v>8133</v>
      </c>
      <c r="P320" s="13"/>
      <c r="Q320" s="13">
        <f t="shared" si="106"/>
        <v>7446874</v>
      </c>
      <c r="R320" s="13">
        <f t="shared" si="107"/>
        <v>7643509</v>
      </c>
      <c r="S320" s="13">
        <f t="shared" si="108"/>
        <v>196635</v>
      </c>
      <c r="T320" s="13">
        <f t="shared" si="109"/>
        <v>7451455</v>
      </c>
      <c r="U320" s="13">
        <f t="shared" si="110"/>
        <v>192054</v>
      </c>
      <c r="V320" s="11"/>
      <c r="W320" s="11"/>
      <c r="X320" s="11">
        <f t="shared" si="111"/>
        <v>4581</v>
      </c>
      <c r="Y320" s="11">
        <f t="shared" si="112"/>
        <v>103</v>
      </c>
      <c r="Z320" s="11">
        <f t="shared" si="113"/>
        <v>432</v>
      </c>
      <c r="AA320" s="112">
        <f t="shared" si="114"/>
        <v>123</v>
      </c>
      <c r="AB320" s="11">
        <f t="shared" si="115"/>
        <v>5116</v>
      </c>
      <c r="AC320" s="11">
        <f t="shared" si="116"/>
        <v>0</v>
      </c>
      <c r="AD320" s="11">
        <f t="shared" si="95"/>
        <v>192054</v>
      </c>
      <c r="AF320">
        <f t="shared" si="96"/>
        <v>196635</v>
      </c>
      <c r="AH320">
        <f t="shared" si="117"/>
        <v>4581</v>
      </c>
      <c r="AK320">
        <f t="shared" si="97"/>
        <v>6983</v>
      </c>
      <c r="AP320">
        <v>6983</v>
      </c>
      <c r="AQ320" t="s">
        <v>285</v>
      </c>
      <c r="AR320">
        <v>6983</v>
      </c>
      <c r="AS320" s="73">
        <v>7988</v>
      </c>
      <c r="AT320">
        <v>916.2</v>
      </c>
      <c r="AU320" s="73">
        <v>7988</v>
      </c>
      <c r="AV320">
        <v>86</v>
      </c>
      <c r="AW320" s="73">
        <v>41034</v>
      </c>
      <c r="AX320" s="73">
        <v>56598</v>
      </c>
      <c r="AY320" s="73">
        <v>7318606</v>
      </c>
      <c r="BA320">
        <v>6983</v>
      </c>
      <c r="BB320">
        <v>86.49</v>
      </c>
      <c r="BC320">
        <v>20.513000000000002</v>
      </c>
      <c r="BD320" s="110">
        <v>1023.203</v>
      </c>
      <c r="BE320">
        <v>24.5</v>
      </c>
      <c r="BF320">
        <v>6983</v>
      </c>
      <c r="BG320" s="73">
        <v>7567831</v>
      </c>
      <c r="BH320">
        <v>6983</v>
      </c>
      <c r="BI320" s="73">
        <v>7465198</v>
      </c>
      <c r="BJ320">
        <v>24.5</v>
      </c>
      <c r="BK320">
        <v>6983</v>
      </c>
      <c r="BL320" t="s">
        <v>285</v>
      </c>
      <c r="BM320">
        <v>6983</v>
      </c>
      <c r="BN320">
        <v>916.2</v>
      </c>
      <c r="BO320">
        <v>86.49</v>
      </c>
      <c r="BP320">
        <v>20.513000000000002</v>
      </c>
      <c r="BQ320" s="110">
        <v>1023.203</v>
      </c>
      <c r="BR320">
        <v>24.5</v>
      </c>
      <c r="BT320">
        <v>6983</v>
      </c>
      <c r="BU320" t="s">
        <v>285</v>
      </c>
      <c r="BV320">
        <v>6983</v>
      </c>
      <c r="BW320" s="73">
        <v>7988</v>
      </c>
      <c r="BX320" s="73">
        <v>7567831</v>
      </c>
      <c r="BZ320" t="s">
        <v>286</v>
      </c>
    </row>
    <row r="321" spans="1:78" x14ac:dyDescent="0.2">
      <c r="A321" s="29">
        <v>314</v>
      </c>
      <c r="B321">
        <v>6985</v>
      </c>
      <c r="C321" t="s">
        <v>286</v>
      </c>
      <c r="D321">
        <v>6985</v>
      </c>
      <c r="E321" s="73">
        <v>7988</v>
      </c>
      <c r="F321">
        <f t="shared" si="98"/>
        <v>706.9</v>
      </c>
      <c r="G321" s="73">
        <f t="shared" si="99"/>
        <v>7988</v>
      </c>
      <c r="H321">
        <f t="shared" si="118"/>
        <v>68.569999999999993</v>
      </c>
      <c r="I321">
        <f t="shared" si="118"/>
        <v>16.733000000000001</v>
      </c>
      <c r="J321">
        <f t="shared" si="118"/>
        <v>792.20299999999997</v>
      </c>
      <c r="K321" s="73">
        <f t="shared" si="101"/>
        <v>5827246</v>
      </c>
      <c r="L321">
        <f t="shared" si="102"/>
        <v>21</v>
      </c>
      <c r="M321" s="13">
        <f t="shared" si="103"/>
        <v>8128</v>
      </c>
      <c r="N321" s="13">
        <f t="shared" si="104"/>
        <v>5</v>
      </c>
      <c r="O321" s="16">
        <f t="shared" si="105"/>
        <v>8133</v>
      </c>
      <c r="P321" s="13"/>
      <c r="Q321" s="13">
        <f t="shared" si="106"/>
        <v>5745683</v>
      </c>
      <c r="R321" s="13">
        <f t="shared" si="107"/>
        <v>5885518</v>
      </c>
      <c r="S321" s="13">
        <f t="shared" si="108"/>
        <v>139835</v>
      </c>
      <c r="T321" s="13">
        <f t="shared" si="109"/>
        <v>5749218</v>
      </c>
      <c r="U321" s="13">
        <f t="shared" si="110"/>
        <v>136300</v>
      </c>
      <c r="V321" s="11"/>
      <c r="W321" s="11"/>
      <c r="X321" s="11">
        <f t="shared" si="111"/>
        <v>3535</v>
      </c>
      <c r="Y321" s="11">
        <f t="shared" si="112"/>
        <v>84</v>
      </c>
      <c r="Z321" s="11">
        <f t="shared" si="113"/>
        <v>343</v>
      </c>
      <c r="AA321" s="112">
        <f t="shared" si="114"/>
        <v>105</v>
      </c>
      <c r="AB321" s="11">
        <f t="shared" si="115"/>
        <v>3962</v>
      </c>
      <c r="AC321" s="11">
        <f t="shared" si="116"/>
        <v>0</v>
      </c>
      <c r="AD321" s="11">
        <f t="shared" si="95"/>
        <v>136300</v>
      </c>
      <c r="AF321">
        <f t="shared" si="96"/>
        <v>139835</v>
      </c>
      <c r="AH321">
        <f t="shared" si="117"/>
        <v>3535</v>
      </c>
      <c r="AK321">
        <f t="shared" si="97"/>
        <v>6985</v>
      </c>
      <c r="AP321">
        <v>6985</v>
      </c>
      <c r="AQ321" t="s">
        <v>286</v>
      </c>
      <c r="AR321">
        <v>6985</v>
      </c>
      <c r="AS321" s="73">
        <v>7988</v>
      </c>
      <c r="AT321">
        <v>706.9</v>
      </c>
      <c r="AU321" s="73">
        <v>7988</v>
      </c>
      <c r="AV321">
        <v>69</v>
      </c>
      <c r="AW321" s="73">
        <v>18523</v>
      </c>
      <c r="AX321" s="73">
        <v>26974</v>
      </c>
      <c r="AY321" s="73">
        <v>5646717</v>
      </c>
      <c r="BA321">
        <v>6985</v>
      </c>
      <c r="BB321">
        <v>68.569999999999993</v>
      </c>
      <c r="BC321">
        <v>16.733000000000001</v>
      </c>
      <c r="BD321">
        <v>792.20299999999997</v>
      </c>
      <c r="BE321">
        <v>21</v>
      </c>
      <c r="BF321">
        <v>6985</v>
      </c>
      <c r="BG321" s="73">
        <v>5827246</v>
      </c>
      <c r="BH321">
        <v>6985</v>
      </c>
      <c r="BI321" s="73">
        <v>5759821</v>
      </c>
      <c r="BJ321">
        <v>21</v>
      </c>
      <c r="BK321">
        <v>6985</v>
      </c>
      <c r="BL321" t="s">
        <v>286</v>
      </c>
      <c r="BM321">
        <v>6985</v>
      </c>
      <c r="BN321">
        <v>706.9</v>
      </c>
      <c r="BO321">
        <v>68.569999999999993</v>
      </c>
      <c r="BP321">
        <v>16.733000000000001</v>
      </c>
      <c r="BQ321">
        <v>792.20299999999997</v>
      </c>
      <c r="BR321">
        <v>21</v>
      </c>
      <c r="BT321">
        <v>6985</v>
      </c>
      <c r="BU321" t="s">
        <v>286</v>
      </c>
      <c r="BV321">
        <v>6985</v>
      </c>
      <c r="BW321" s="73">
        <v>7988</v>
      </c>
      <c r="BX321" s="73">
        <v>5827246</v>
      </c>
      <c r="BZ321" t="s">
        <v>287</v>
      </c>
    </row>
    <row r="322" spans="1:78" x14ac:dyDescent="0.2">
      <c r="A322" s="29">
        <v>315</v>
      </c>
      <c r="B322">
        <v>6987</v>
      </c>
      <c r="C322" t="s">
        <v>287</v>
      </c>
      <c r="D322">
        <v>6987</v>
      </c>
      <c r="E322" s="73">
        <v>7988</v>
      </c>
      <c r="F322">
        <f t="shared" si="98"/>
        <v>566.20000000000005</v>
      </c>
      <c r="G322" s="73">
        <f t="shared" si="99"/>
        <v>7988</v>
      </c>
      <c r="H322">
        <f t="shared" si="118"/>
        <v>99.4</v>
      </c>
      <c r="I322">
        <f t="shared" si="118"/>
        <v>32.165999999999997</v>
      </c>
      <c r="J322">
        <f t="shared" si="118"/>
        <v>697.76599999999996</v>
      </c>
      <c r="K322" s="73">
        <f t="shared" si="101"/>
        <v>4568337</v>
      </c>
      <c r="L322">
        <f t="shared" si="102"/>
        <v>13.5</v>
      </c>
      <c r="M322" s="13">
        <f t="shared" si="103"/>
        <v>8128</v>
      </c>
      <c r="N322" s="13">
        <f t="shared" si="104"/>
        <v>5</v>
      </c>
      <c r="O322" s="16">
        <f t="shared" si="105"/>
        <v>8133</v>
      </c>
      <c r="P322" s="13"/>
      <c r="Q322" s="13">
        <f t="shared" si="106"/>
        <v>4602074</v>
      </c>
      <c r="R322" s="13">
        <f t="shared" si="107"/>
        <v>4614020</v>
      </c>
      <c r="S322" s="13">
        <f t="shared" si="108"/>
        <v>11946</v>
      </c>
      <c r="T322" s="13">
        <f t="shared" si="109"/>
        <v>4604905</v>
      </c>
      <c r="U322" s="13">
        <f t="shared" si="110"/>
        <v>9115</v>
      </c>
      <c r="V322" s="11"/>
      <c r="W322" s="11"/>
      <c r="X322" s="11">
        <f t="shared" si="111"/>
        <v>2831</v>
      </c>
      <c r="Y322" s="11">
        <f t="shared" si="112"/>
        <v>161</v>
      </c>
      <c r="Z322" s="11">
        <f t="shared" si="113"/>
        <v>497</v>
      </c>
      <c r="AA322" s="112">
        <f t="shared" si="114"/>
        <v>68</v>
      </c>
      <c r="AB322" s="11">
        <f t="shared" si="115"/>
        <v>3489</v>
      </c>
      <c r="AC322" s="11">
        <f t="shared" si="116"/>
        <v>0</v>
      </c>
      <c r="AD322" s="11">
        <f t="shared" si="95"/>
        <v>9115</v>
      </c>
      <c r="AF322">
        <f t="shared" si="96"/>
        <v>11946</v>
      </c>
      <c r="AH322">
        <f t="shared" si="117"/>
        <v>2831</v>
      </c>
      <c r="AK322">
        <f t="shared" si="97"/>
        <v>6987</v>
      </c>
      <c r="AP322">
        <v>6987</v>
      </c>
      <c r="AQ322" t="s">
        <v>287</v>
      </c>
      <c r="AR322">
        <v>6987</v>
      </c>
      <c r="AS322" s="73">
        <v>7988</v>
      </c>
      <c r="AT322">
        <v>566.20000000000005</v>
      </c>
      <c r="AU322" s="73">
        <v>7988</v>
      </c>
      <c r="AV322">
        <v>99</v>
      </c>
      <c r="AW322" s="73">
        <v>37885</v>
      </c>
      <c r="AX322" s="73">
        <v>52143</v>
      </c>
      <c r="AY322" s="73">
        <v>4522806</v>
      </c>
      <c r="BA322">
        <v>6987</v>
      </c>
      <c r="BB322">
        <v>99.4</v>
      </c>
      <c r="BC322">
        <v>32.165999999999997</v>
      </c>
      <c r="BD322">
        <v>697.76599999999996</v>
      </c>
      <c r="BE322">
        <v>13.5</v>
      </c>
      <c r="BF322">
        <v>6987</v>
      </c>
      <c r="BG322" s="73">
        <v>4568337</v>
      </c>
      <c r="BH322">
        <v>6987</v>
      </c>
      <c r="BI322" s="73">
        <v>4613398</v>
      </c>
      <c r="BJ322">
        <v>13.5</v>
      </c>
      <c r="BK322">
        <v>6987</v>
      </c>
      <c r="BL322" t="s">
        <v>287</v>
      </c>
      <c r="BM322">
        <v>6987</v>
      </c>
      <c r="BN322">
        <v>566.20000000000005</v>
      </c>
      <c r="BO322">
        <v>99.4</v>
      </c>
      <c r="BP322">
        <v>32.165999999999997</v>
      </c>
      <c r="BQ322">
        <v>697.76599999999996</v>
      </c>
      <c r="BR322">
        <v>13.5</v>
      </c>
      <c r="BT322">
        <v>6987</v>
      </c>
      <c r="BU322" t="s">
        <v>287</v>
      </c>
      <c r="BV322">
        <v>6987</v>
      </c>
      <c r="BW322" s="73">
        <v>7988</v>
      </c>
      <c r="BX322" s="73">
        <v>4568337</v>
      </c>
      <c r="BZ322" t="s">
        <v>288</v>
      </c>
    </row>
    <row r="323" spans="1:78" x14ac:dyDescent="0.2">
      <c r="A323" s="29">
        <v>316</v>
      </c>
      <c r="B323">
        <v>6990</v>
      </c>
      <c r="C323" t="s">
        <v>288</v>
      </c>
      <c r="D323">
        <v>6990</v>
      </c>
      <c r="E323" s="73">
        <v>7988</v>
      </c>
      <c r="F323">
        <f t="shared" si="98"/>
        <v>714.5</v>
      </c>
      <c r="G323" s="73">
        <f t="shared" si="99"/>
        <v>7988</v>
      </c>
      <c r="H323">
        <f t="shared" si="118"/>
        <v>130.94</v>
      </c>
      <c r="I323">
        <f t="shared" si="118"/>
        <v>51.338999999999999</v>
      </c>
      <c r="J323">
        <f t="shared" si="118"/>
        <v>896.779</v>
      </c>
      <c r="K323" s="73">
        <f t="shared" si="101"/>
        <v>5856003</v>
      </c>
      <c r="L323">
        <f t="shared" si="102"/>
        <v>15</v>
      </c>
      <c r="M323" s="13">
        <f t="shared" si="103"/>
        <v>8128</v>
      </c>
      <c r="N323" s="13">
        <f t="shared" si="104"/>
        <v>5</v>
      </c>
      <c r="O323" s="16">
        <f t="shared" si="105"/>
        <v>8133</v>
      </c>
      <c r="P323" s="13"/>
      <c r="Q323" s="13">
        <f t="shared" si="106"/>
        <v>5807456</v>
      </c>
      <c r="R323" s="13">
        <f t="shared" si="107"/>
        <v>5914563</v>
      </c>
      <c r="S323" s="13">
        <f t="shared" si="108"/>
        <v>107107</v>
      </c>
      <c r="T323" s="13">
        <f t="shared" si="109"/>
        <v>5811029</v>
      </c>
      <c r="U323" s="13">
        <f t="shared" si="110"/>
        <v>103534</v>
      </c>
      <c r="V323" s="11"/>
      <c r="W323" s="11"/>
      <c r="X323" s="11">
        <f t="shared" si="111"/>
        <v>3573</v>
      </c>
      <c r="Y323" s="11">
        <f t="shared" si="112"/>
        <v>257</v>
      </c>
      <c r="Z323" s="11">
        <f t="shared" si="113"/>
        <v>655</v>
      </c>
      <c r="AA323" s="112">
        <f t="shared" si="114"/>
        <v>75</v>
      </c>
      <c r="AB323" s="11">
        <f t="shared" si="115"/>
        <v>4485</v>
      </c>
      <c r="AC323" s="11">
        <f t="shared" si="116"/>
        <v>0</v>
      </c>
      <c r="AD323" s="11">
        <f t="shared" si="95"/>
        <v>103534</v>
      </c>
      <c r="AF323">
        <f t="shared" si="96"/>
        <v>107107</v>
      </c>
      <c r="AH323">
        <f t="shared" si="117"/>
        <v>3573</v>
      </c>
      <c r="AK323">
        <f t="shared" si="97"/>
        <v>6990</v>
      </c>
      <c r="AP323">
        <v>6990</v>
      </c>
      <c r="AQ323" t="s">
        <v>288</v>
      </c>
      <c r="AR323">
        <v>6990</v>
      </c>
      <c r="AS323" s="73">
        <v>7988</v>
      </c>
      <c r="AT323">
        <v>714.5</v>
      </c>
      <c r="AU323" s="73">
        <v>7988</v>
      </c>
      <c r="AV323">
        <v>131</v>
      </c>
      <c r="AW323" s="73">
        <v>35437</v>
      </c>
      <c r="AX323" s="73">
        <v>60432</v>
      </c>
      <c r="AY323" s="73">
        <v>5707426</v>
      </c>
      <c r="BA323">
        <v>6990</v>
      </c>
      <c r="BB323">
        <v>130.94</v>
      </c>
      <c r="BC323">
        <v>51.338999999999999</v>
      </c>
      <c r="BD323">
        <v>896.779</v>
      </c>
      <c r="BE323">
        <v>15</v>
      </c>
      <c r="BF323">
        <v>6990</v>
      </c>
      <c r="BG323" s="73">
        <v>5856003</v>
      </c>
      <c r="BH323">
        <v>6990</v>
      </c>
      <c r="BI323" s="73">
        <v>5821746</v>
      </c>
      <c r="BJ323">
        <v>15</v>
      </c>
      <c r="BK323">
        <v>6990</v>
      </c>
      <c r="BL323" t="s">
        <v>288</v>
      </c>
      <c r="BM323">
        <v>6990</v>
      </c>
      <c r="BN323">
        <v>714.5</v>
      </c>
      <c r="BO323">
        <v>130.94</v>
      </c>
      <c r="BP323">
        <v>51.338999999999999</v>
      </c>
      <c r="BQ323">
        <v>896.779</v>
      </c>
      <c r="BR323">
        <v>15</v>
      </c>
      <c r="BT323">
        <v>6990</v>
      </c>
      <c r="BU323" t="s">
        <v>288</v>
      </c>
      <c r="BV323">
        <v>6990</v>
      </c>
      <c r="BW323" s="73">
        <v>7988</v>
      </c>
      <c r="BX323" s="73">
        <v>5856003</v>
      </c>
      <c r="BZ323" t="s">
        <v>352</v>
      </c>
    </row>
    <row r="324" spans="1:78" x14ac:dyDescent="0.2">
      <c r="A324" s="29">
        <v>317</v>
      </c>
      <c r="B324">
        <v>6992</v>
      </c>
      <c r="C324" t="s">
        <v>289</v>
      </c>
      <c r="D324">
        <v>6992</v>
      </c>
      <c r="E324" s="73">
        <v>7988</v>
      </c>
      <c r="F324">
        <f t="shared" si="98"/>
        <v>489.5</v>
      </c>
      <c r="G324" s="73">
        <f t="shared" si="99"/>
        <v>7988</v>
      </c>
      <c r="H324">
        <f t="shared" si="118"/>
        <v>73.75</v>
      </c>
      <c r="I324">
        <f t="shared" si="118"/>
        <v>11.097</v>
      </c>
      <c r="J324">
        <f t="shared" si="118"/>
        <v>574.34699999999998</v>
      </c>
      <c r="K324" s="73">
        <f t="shared" si="101"/>
        <v>3985213</v>
      </c>
      <c r="L324">
        <f t="shared" si="102"/>
        <v>15.5</v>
      </c>
      <c r="M324" s="13">
        <f t="shared" si="103"/>
        <v>8128</v>
      </c>
      <c r="N324" s="13">
        <f t="shared" si="104"/>
        <v>5</v>
      </c>
      <c r="O324" s="16">
        <f t="shared" si="105"/>
        <v>8133</v>
      </c>
      <c r="P324" s="13"/>
      <c r="Q324" s="13">
        <f t="shared" si="106"/>
        <v>3978656</v>
      </c>
      <c r="R324" s="13">
        <f t="shared" si="107"/>
        <v>4025065</v>
      </c>
      <c r="S324" s="13">
        <f t="shared" si="108"/>
        <v>46409</v>
      </c>
      <c r="T324" s="13">
        <f t="shared" si="109"/>
        <v>3981104</v>
      </c>
      <c r="U324" s="13">
        <f t="shared" si="110"/>
        <v>43961</v>
      </c>
      <c r="V324" s="11"/>
      <c r="W324" s="11"/>
      <c r="X324" s="11">
        <f t="shared" si="111"/>
        <v>2448</v>
      </c>
      <c r="Y324" s="11">
        <f t="shared" si="112"/>
        <v>55</v>
      </c>
      <c r="Z324" s="11">
        <f t="shared" si="113"/>
        <v>369</v>
      </c>
      <c r="AA324" s="112">
        <f t="shared" si="114"/>
        <v>78</v>
      </c>
      <c r="AB324" s="11">
        <f t="shared" si="115"/>
        <v>2872</v>
      </c>
      <c r="AC324" s="11">
        <f t="shared" si="116"/>
        <v>0</v>
      </c>
      <c r="AD324" s="11">
        <f t="shared" si="95"/>
        <v>43961</v>
      </c>
      <c r="AF324">
        <f t="shared" si="96"/>
        <v>46409</v>
      </c>
      <c r="AH324">
        <f t="shared" si="117"/>
        <v>2448</v>
      </c>
      <c r="AK324">
        <f t="shared" si="97"/>
        <v>6992</v>
      </c>
      <c r="AP324">
        <v>6992</v>
      </c>
      <c r="AQ324" t="s">
        <v>289</v>
      </c>
      <c r="AR324">
        <v>6992</v>
      </c>
      <c r="AS324" s="73">
        <v>7988</v>
      </c>
      <c r="AT324">
        <v>489.5</v>
      </c>
      <c r="AU324" s="73">
        <v>7988</v>
      </c>
      <c r="AV324">
        <v>74</v>
      </c>
      <c r="AW324" s="73">
        <v>21386</v>
      </c>
      <c r="AX324" s="73">
        <v>28368</v>
      </c>
      <c r="AY324" s="73">
        <v>3910126</v>
      </c>
      <c r="BA324">
        <v>6992</v>
      </c>
      <c r="BB324">
        <v>73.75</v>
      </c>
      <c r="BC324">
        <v>11.097</v>
      </c>
      <c r="BD324">
        <v>574.34699999999998</v>
      </c>
      <c r="BE324">
        <v>15.5</v>
      </c>
      <c r="BF324">
        <v>6992</v>
      </c>
      <c r="BG324" s="73">
        <v>3985213</v>
      </c>
      <c r="BH324">
        <v>6992</v>
      </c>
      <c r="BI324" s="73">
        <v>3988446</v>
      </c>
      <c r="BJ324">
        <v>15.5</v>
      </c>
      <c r="BK324">
        <v>6992</v>
      </c>
      <c r="BL324" t="s">
        <v>289</v>
      </c>
      <c r="BM324">
        <v>6992</v>
      </c>
      <c r="BN324">
        <v>489.5</v>
      </c>
      <c r="BO324">
        <v>73.75</v>
      </c>
      <c r="BP324">
        <v>11.097</v>
      </c>
      <c r="BQ324">
        <v>574.34699999999998</v>
      </c>
      <c r="BR324">
        <v>15.5</v>
      </c>
      <c r="BT324">
        <v>6992</v>
      </c>
      <c r="BU324" t="s">
        <v>289</v>
      </c>
      <c r="BV324">
        <v>6992</v>
      </c>
      <c r="BW324" s="73">
        <v>7988</v>
      </c>
      <c r="BX324" s="73">
        <v>3985213</v>
      </c>
      <c r="BZ324" t="s">
        <v>289</v>
      </c>
    </row>
    <row r="325" spans="1:78" x14ac:dyDescent="0.2">
      <c r="A325" s="29">
        <v>318</v>
      </c>
      <c r="B325">
        <v>7002</v>
      </c>
      <c r="C325" t="s">
        <v>290</v>
      </c>
      <c r="D325">
        <v>7002</v>
      </c>
      <c r="E325" s="73">
        <v>7988</v>
      </c>
      <c r="F325">
        <f t="shared" si="98"/>
        <v>157.4</v>
      </c>
      <c r="G325" s="73">
        <f t="shared" si="99"/>
        <v>7988</v>
      </c>
      <c r="H325">
        <f t="shared" si="118"/>
        <v>17.46</v>
      </c>
      <c r="I325">
        <f t="shared" si="118"/>
        <v>22.998000000000001</v>
      </c>
      <c r="J325">
        <f t="shared" si="118"/>
        <v>197.858</v>
      </c>
      <c r="K325" s="73">
        <f t="shared" si="101"/>
        <v>1371540</v>
      </c>
      <c r="L325">
        <f t="shared" si="102"/>
        <v>3.5</v>
      </c>
      <c r="M325" s="13">
        <f t="shared" si="103"/>
        <v>8128</v>
      </c>
      <c r="N325" s="13">
        <f t="shared" si="104"/>
        <v>5</v>
      </c>
      <c r="O325" s="16">
        <f t="shared" si="105"/>
        <v>8133</v>
      </c>
      <c r="P325" s="13"/>
      <c r="Q325" s="13">
        <f t="shared" si="106"/>
        <v>1279347</v>
      </c>
      <c r="R325" s="13">
        <f t="shared" si="107"/>
        <v>1385255</v>
      </c>
      <c r="S325" s="13">
        <f t="shared" si="108"/>
        <v>105908</v>
      </c>
      <c r="T325" s="13">
        <f t="shared" si="109"/>
        <v>1280134</v>
      </c>
      <c r="U325" s="13">
        <f t="shared" si="110"/>
        <v>105121</v>
      </c>
      <c r="V325" s="11"/>
      <c r="W325" s="11"/>
      <c r="X325" s="11">
        <f t="shared" si="111"/>
        <v>787</v>
      </c>
      <c r="Y325" s="11">
        <f t="shared" si="112"/>
        <v>115</v>
      </c>
      <c r="Z325" s="11">
        <f t="shared" si="113"/>
        <v>87</v>
      </c>
      <c r="AA325" s="112">
        <f t="shared" si="114"/>
        <v>18</v>
      </c>
      <c r="AB325" s="11">
        <f t="shared" si="115"/>
        <v>989</v>
      </c>
      <c r="AC325" s="11">
        <f t="shared" si="116"/>
        <v>0</v>
      </c>
      <c r="AD325" s="11">
        <f t="shared" si="95"/>
        <v>105121</v>
      </c>
      <c r="AF325">
        <f t="shared" si="96"/>
        <v>105908</v>
      </c>
      <c r="AH325">
        <f t="shared" si="117"/>
        <v>787</v>
      </c>
      <c r="AK325">
        <f t="shared" si="97"/>
        <v>7002</v>
      </c>
      <c r="AP325">
        <v>7002</v>
      </c>
      <c r="AQ325" t="s">
        <v>290</v>
      </c>
      <c r="AR325">
        <v>7002</v>
      </c>
      <c r="AS325" s="73">
        <v>7988</v>
      </c>
      <c r="AT325">
        <v>157.4</v>
      </c>
      <c r="AU325" s="73">
        <v>7988</v>
      </c>
      <c r="AV325">
        <v>17</v>
      </c>
      <c r="AW325" s="73">
        <v>5783</v>
      </c>
      <c r="AX325" s="73">
        <v>8557</v>
      </c>
      <c r="AY325" s="73">
        <v>1257311</v>
      </c>
      <c r="BA325">
        <v>7002</v>
      </c>
      <c r="BB325">
        <v>17.46</v>
      </c>
      <c r="BC325">
        <v>22.998000000000001</v>
      </c>
      <c r="BD325">
        <v>197.858</v>
      </c>
      <c r="BE325">
        <v>3.5</v>
      </c>
      <c r="BF325">
        <v>7002</v>
      </c>
      <c r="BG325" s="73">
        <v>1371540</v>
      </c>
      <c r="BH325">
        <v>7002</v>
      </c>
      <c r="BI325" s="73">
        <v>1282495</v>
      </c>
      <c r="BJ325">
        <v>3.5</v>
      </c>
      <c r="BK325">
        <v>7002</v>
      </c>
      <c r="BL325" t="s">
        <v>290</v>
      </c>
      <c r="BM325">
        <v>7002</v>
      </c>
      <c r="BN325">
        <v>157.4</v>
      </c>
      <c r="BO325">
        <v>17.46</v>
      </c>
      <c r="BP325">
        <v>22.998000000000001</v>
      </c>
      <c r="BQ325">
        <v>197.858</v>
      </c>
      <c r="BR325">
        <v>3.5</v>
      </c>
      <c r="BT325">
        <v>7002</v>
      </c>
      <c r="BU325" t="s">
        <v>290</v>
      </c>
      <c r="BV325">
        <v>7002</v>
      </c>
      <c r="BW325" s="73">
        <v>7988</v>
      </c>
      <c r="BX325" s="73">
        <v>1371540</v>
      </c>
      <c r="BZ325" t="s">
        <v>290</v>
      </c>
    </row>
    <row r="326" spans="1:78" x14ac:dyDescent="0.2">
      <c r="A326" s="29">
        <v>319</v>
      </c>
      <c r="B326">
        <v>7029</v>
      </c>
      <c r="C326" t="s">
        <v>291</v>
      </c>
      <c r="D326">
        <v>7029</v>
      </c>
      <c r="E326" s="73">
        <v>7988</v>
      </c>
      <c r="F326">
        <f t="shared" si="98"/>
        <v>1101.8</v>
      </c>
      <c r="G326" s="73">
        <f t="shared" si="99"/>
        <v>7988</v>
      </c>
      <c r="H326">
        <f t="shared" si="118"/>
        <v>109.36</v>
      </c>
      <c r="I326">
        <f t="shared" si="118"/>
        <v>20.242000000000001</v>
      </c>
      <c r="J326">
        <f t="shared" si="118"/>
        <v>1231.402</v>
      </c>
      <c r="K326" s="73">
        <f t="shared" si="101"/>
        <v>8822746</v>
      </c>
      <c r="L326">
        <f t="shared" si="102"/>
        <v>26</v>
      </c>
      <c r="M326" s="13">
        <f t="shared" si="103"/>
        <v>8128</v>
      </c>
      <c r="N326" s="13">
        <f t="shared" si="104"/>
        <v>5</v>
      </c>
      <c r="O326" s="16">
        <f t="shared" si="105"/>
        <v>8133</v>
      </c>
      <c r="P326" s="13"/>
      <c r="Q326" s="13">
        <f t="shared" si="106"/>
        <v>8955430</v>
      </c>
      <c r="R326" s="13">
        <f t="shared" si="107"/>
        <v>8910973</v>
      </c>
      <c r="S326" s="13">
        <f t="shared" si="108"/>
        <v>0</v>
      </c>
      <c r="T326" s="13">
        <f t="shared" si="109"/>
        <v>8960939</v>
      </c>
      <c r="U326" s="13">
        <f t="shared" si="110"/>
        <v>0</v>
      </c>
      <c r="V326" s="11"/>
      <c r="W326" s="11"/>
      <c r="X326" s="11">
        <f t="shared" si="111"/>
        <v>5509</v>
      </c>
      <c r="Y326" s="11">
        <f t="shared" si="112"/>
        <v>101</v>
      </c>
      <c r="Z326" s="11">
        <f t="shared" si="113"/>
        <v>547</v>
      </c>
      <c r="AA326" s="112">
        <f t="shared" si="114"/>
        <v>130</v>
      </c>
      <c r="AB326" s="11">
        <f t="shared" si="115"/>
        <v>6157</v>
      </c>
      <c r="AC326" s="11">
        <f t="shared" si="116"/>
        <v>0</v>
      </c>
      <c r="AD326" s="11">
        <f t="shared" si="95"/>
        <v>0</v>
      </c>
      <c r="AF326">
        <f t="shared" si="96"/>
        <v>0</v>
      </c>
      <c r="AH326">
        <f t="shared" si="117"/>
        <v>0</v>
      </c>
      <c r="AK326">
        <f t="shared" si="97"/>
        <v>7029</v>
      </c>
      <c r="AP326">
        <v>7029</v>
      </c>
      <c r="AQ326" t="s">
        <v>291</v>
      </c>
      <c r="AR326">
        <v>7029</v>
      </c>
      <c r="AS326" s="73">
        <v>7988</v>
      </c>
      <c r="AT326" s="110">
        <v>1101.8</v>
      </c>
      <c r="AU326" s="73">
        <v>7988</v>
      </c>
      <c r="AV326">
        <v>109</v>
      </c>
      <c r="AW326" s="73">
        <v>48023</v>
      </c>
      <c r="AX326" s="73">
        <v>78992</v>
      </c>
      <c r="AY326" s="73">
        <v>8801178</v>
      </c>
      <c r="BA326">
        <v>7029</v>
      </c>
      <c r="BB326">
        <v>109.36</v>
      </c>
      <c r="BC326">
        <v>20.242000000000001</v>
      </c>
      <c r="BD326" s="110">
        <v>1231.402</v>
      </c>
      <c r="BE326">
        <v>26</v>
      </c>
      <c r="BF326">
        <v>7029</v>
      </c>
      <c r="BG326" s="73">
        <v>8822746</v>
      </c>
      <c r="BH326">
        <v>7029</v>
      </c>
      <c r="BI326" s="73">
        <v>8977466</v>
      </c>
      <c r="BJ326">
        <v>26</v>
      </c>
      <c r="BK326">
        <v>7029</v>
      </c>
      <c r="BL326" t="s">
        <v>291</v>
      </c>
      <c r="BM326">
        <v>7029</v>
      </c>
      <c r="BN326" s="110">
        <v>1101.8</v>
      </c>
      <c r="BO326">
        <v>109.36</v>
      </c>
      <c r="BP326">
        <v>20.242000000000001</v>
      </c>
      <c r="BQ326" s="110">
        <v>1231.402</v>
      </c>
      <c r="BR326">
        <v>26</v>
      </c>
      <c r="BT326">
        <v>7029</v>
      </c>
      <c r="BU326" t="s">
        <v>291</v>
      </c>
      <c r="BV326">
        <v>7029</v>
      </c>
      <c r="BW326" s="73">
        <v>7988</v>
      </c>
      <c r="BX326" s="73">
        <v>8822746</v>
      </c>
      <c r="BZ326" t="s">
        <v>291</v>
      </c>
    </row>
    <row r="327" spans="1:78" x14ac:dyDescent="0.2">
      <c r="A327" s="29">
        <v>320</v>
      </c>
      <c r="B327">
        <v>7038</v>
      </c>
      <c r="C327" t="s">
        <v>292</v>
      </c>
      <c r="D327">
        <v>7038</v>
      </c>
      <c r="E327" s="73">
        <v>7988</v>
      </c>
      <c r="F327">
        <f t="shared" si="98"/>
        <v>774.2</v>
      </c>
      <c r="G327" s="73">
        <f t="shared" si="99"/>
        <v>7988</v>
      </c>
      <c r="H327">
        <f t="shared" si="118"/>
        <v>69.73</v>
      </c>
      <c r="I327">
        <f t="shared" si="118"/>
        <v>38.493000000000002</v>
      </c>
      <c r="J327">
        <f t="shared" si="118"/>
        <v>882.423</v>
      </c>
      <c r="K327" s="73">
        <f t="shared" si="101"/>
        <v>6513415</v>
      </c>
      <c r="L327">
        <f t="shared" si="102"/>
        <v>18.5</v>
      </c>
      <c r="M327" s="13">
        <f t="shared" si="103"/>
        <v>8128</v>
      </c>
      <c r="N327" s="13">
        <f t="shared" si="104"/>
        <v>5</v>
      </c>
      <c r="O327" s="16">
        <f t="shared" si="105"/>
        <v>8133</v>
      </c>
      <c r="P327" s="13"/>
      <c r="Q327" s="13">
        <f t="shared" si="106"/>
        <v>6292698</v>
      </c>
      <c r="R327" s="13">
        <f t="shared" si="107"/>
        <v>6578549</v>
      </c>
      <c r="S327" s="13">
        <f t="shared" si="108"/>
        <v>285851</v>
      </c>
      <c r="T327" s="13">
        <f t="shared" si="109"/>
        <v>6296569</v>
      </c>
      <c r="U327" s="13">
        <f t="shared" si="110"/>
        <v>281980</v>
      </c>
      <c r="V327" s="11"/>
      <c r="W327" s="11"/>
      <c r="X327" s="11">
        <f t="shared" si="111"/>
        <v>3871</v>
      </c>
      <c r="Y327" s="11">
        <f t="shared" si="112"/>
        <v>192</v>
      </c>
      <c r="Z327" s="11">
        <f t="shared" si="113"/>
        <v>349</v>
      </c>
      <c r="AA327" s="112">
        <f t="shared" si="114"/>
        <v>93</v>
      </c>
      <c r="AB327" s="11">
        <f t="shared" si="115"/>
        <v>4412</v>
      </c>
      <c r="AC327" s="11">
        <f t="shared" si="116"/>
        <v>0</v>
      </c>
      <c r="AD327" s="11">
        <f t="shared" si="95"/>
        <v>281980</v>
      </c>
      <c r="AF327">
        <f t="shared" si="96"/>
        <v>285851</v>
      </c>
      <c r="AH327">
        <f t="shared" si="117"/>
        <v>3871</v>
      </c>
      <c r="AK327">
        <f t="shared" si="97"/>
        <v>7038</v>
      </c>
      <c r="AP327">
        <v>7038</v>
      </c>
      <c r="AQ327" t="s">
        <v>292</v>
      </c>
      <c r="AR327">
        <v>7038</v>
      </c>
      <c r="AS327" s="73">
        <v>7988</v>
      </c>
      <c r="AT327">
        <v>774.2</v>
      </c>
      <c r="AU327" s="73">
        <v>7988</v>
      </c>
      <c r="AV327">
        <v>70</v>
      </c>
      <c r="AW327" s="73">
        <v>35634</v>
      </c>
      <c r="AX327" s="73">
        <v>61432</v>
      </c>
      <c r="AY327" s="73">
        <v>6184310</v>
      </c>
      <c r="BA327">
        <v>7038</v>
      </c>
      <c r="BB327">
        <v>69.73</v>
      </c>
      <c r="BC327">
        <v>38.493000000000002</v>
      </c>
      <c r="BD327">
        <v>882.423</v>
      </c>
      <c r="BE327">
        <v>18.5</v>
      </c>
      <c r="BF327">
        <v>7038</v>
      </c>
      <c r="BG327" s="73">
        <v>6513415</v>
      </c>
      <c r="BH327">
        <v>7038</v>
      </c>
      <c r="BI327" s="73">
        <v>6308182</v>
      </c>
      <c r="BJ327">
        <v>18.5</v>
      </c>
      <c r="BK327">
        <v>7038</v>
      </c>
      <c r="BL327" t="s">
        <v>292</v>
      </c>
      <c r="BM327">
        <v>7038</v>
      </c>
      <c r="BN327">
        <v>774.2</v>
      </c>
      <c r="BO327">
        <v>69.73</v>
      </c>
      <c r="BP327">
        <v>38.493000000000002</v>
      </c>
      <c r="BQ327">
        <v>882.423</v>
      </c>
      <c r="BR327">
        <v>18.5</v>
      </c>
      <c r="BT327">
        <v>7038</v>
      </c>
      <c r="BU327" t="s">
        <v>292</v>
      </c>
      <c r="BV327">
        <v>7038</v>
      </c>
      <c r="BW327" s="73">
        <v>7988</v>
      </c>
      <c r="BX327" s="73">
        <v>6513415</v>
      </c>
      <c r="BZ327" t="s">
        <v>292</v>
      </c>
    </row>
    <row r="328" spans="1:78" x14ac:dyDescent="0.2">
      <c r="A328" s="29">
        <v>321</v>
      </c>
      <c r="B328">
        <v>7047</v>
      </c>
      <c r="C328" t="s">
        <v>293</v>
      </c>
      <c r="D328">
        <v>7047</v>
      </c>
      <c r="E328" s="73">
        <v>7988</v>
      </c>
      <c r="F328">
        <f t="shared" si="98"/>
        <v>305.2</v>
      </c>
      <c r="G328" s="73">
        <f t="shared" si="99"/>
        <v>7988</v>
      </c>
      <c r="H328">
        <f t="shared" si="118"/>
        <v>37.65</v>
      </c>
      <c r="I328">
        <f t="shared" si="118"/>
        <v>30.123999999999999</v>
      </c>
      <c r="J328">
        <f t="shared" si="118"/>
        <v>372.97399999999999</v>
      </c>
      <c r="K328" s="73">
        <f t="shared" si="101"/>
        <v>2417169</v>
      </c>
      <c r="L328">
        <f t="shared" si="102"/>
        <v>7.5</v>
      </c>
      <c r="M328" s="13">
        <f t="shared" si="103"/>
        <v>8128</v>
      </c>
      <c r="N328" s="13">
        <f t="shared" si="104"/>
        <v>5</v>
      </c>
      <c r="O328" s="16">
        <f t="shared" si="105"/>
        <v>8133</v>
      </c>
      <c r="P328" s="13"/>
      <c r="Q328" s="13">
        <f t="shared" si="106"/>
        <v>2480666</v>
      </c>
      <c r="R328" s="13">
        <f t="shared" si="107"/>
        <v>2441341</v>
      </c>
      <c r="S328" s="13">
        <f t="shared" si="108"/>
        <v>0</v>
      </c>
      <c r="T328" s="13">
        <f t="shared" si="109"/>
        <v>2482192</v>
      </c>
      <c r="U328" s="13">
        <f t="shared" si="110"/>
        <v>0</v>
      </c>
      <c r="V328" s="11"/>
      <c r="W328" s="11"/>
      <c r="X328" s="11">
        <f t="shared" si="111"/>
        <v>1526</v>
      </c>
      <c r="Y328" s="11">
        <f t="shared" si="112"/>
        <v>151</v>
      </c>
      <c r="Z328" s="11">
        <f t="shared" si="113"/>
        <v>188</v>
      </c>
      <c r="AA328" s="112">
        <f t="shared" si="114"/>
        <v>38</v>
      </c>
      <c r="AB328" s="11">
        <f t="shared" si="115"/>
        <v>1865</v>
      </c>
      <c r="AC328" s="11">
        <f t="shared" si="116"/>
        <v>0</v>
      </c>
      <c r="AD328" s="11">
        <f t="shared" si="95"/>
        <v>0</v>
      </c>
      <c r="AF328">
        <f t="shared" si="96"/>
        <v>0</v>
      </c>
      <c r="AH328">
        <f t="shared" si="117"/>
        <v>0</v>
      </c>
      <c r="AK328">
        <f t="shared" si="97"/>
        <v>7047</v>
      </c>
      <c r="AP328">
        <v>7047</v>
      </c>
      <c r="AQ328" t="s">
        <v>293</v>
      </c>
      <c r="AR328">
        <v>7047</v>
      </c>
      <c r="AS328" s="73">
        <v>7988</v>
      </c>
      <c r="AT328">
        <v>305.2</v>
      </c>
      <c r="AU328" s="73">
        <v>7988</v>
      </c>
      <c r="AV328">
        <v>38</v>
      </c>
      <c r="AW328" s="73">
        <v>11096</v>
      </c>
      <c r="AX328" s="73">
        <v>18515</v>
      </c>
      <c r="AY328" s="73">
        <v>2437938</v>
      </c>
      <c r="BA328">
        <v>7047</v>
      </c>
      <c r="BB328">
        <v>37.65</v>
      </c>
      <c r="BC328">
        <v>30.123999999999999</v>
      </c>
      <c r="BD328">
        <v>372.97399999999999</v>
      </c>
      <c r="BE328">
        <v>7.5</v>
      </c>
      <c r="BF328">
        <v>7047</v>
      </c>
      <c r="BG328" s="73">
        <v>2417169</v>
      </c>
      <c r="BH328">
        <v>7047</v>
      </c>
      <c r="BI328" s="73">
        <v>2486770</v>
      </c>
      <c r="BJ328">
        <v>7.5</v>
      </c>
      <c r="BK328">
        <v>7047</v>
      </c>
      <c r="BL328" t="s">
        <v>293</v>
      </c>
      <c r="BM328">
        <v>7047</v>
      </c>
      <c r="BN328">
        <v>305.2</v>
      </c>
      <c r="BO328">
        <v>37.65</v>
      </c>
      <c r="BP328">
        <v>30.123999999999999</v>
      </c>
      <c r="BQ328">
        <v>372.97399999999999</v>
      </c>
      <c r="BR328">
        <v>7.5</v>
      </c>
      <c r="BT328">
        <v>7047</v>
      </c>
      <c r="BU328" t="s">
        <v>293</v>
      </c>
      <c r="BV328">
        <v>7047</v>
      </c>
      <c r="BW328" s="73">
        <v>7988</v>
      </c>
      <c r="BX328" s="73">
        <v>2417169</v>
      </c>
      <c r="BZ328" t="s">
        <v>293</v>
      </c>
    </row>
    <row r="329" spans="1:78" x14ac:dyDescent="0.2">
      <c r="A329" s="29">
        <v>322</v>
      </c>
      <c r="B329">
        <v>7056</v>
      </c>
      <c r="C329" t="s">
        <v>294</v>
      </c>
      <c r="D329">
        <v>7056</v>
      </c>
      <c r="E329" s="73">
        <v>7988</v>
      </c>
      <c r="F329">
        <f t="shared" ref="F329:F332" si="119">INDEX($BK$7:$BR$332,MATCH($B329,$BK$7:$BK$332,0),MATCH(F$7,$BK$7:$BR$7,0))</f>
        <v>1630.6</v>
      </c>
      <c r="G329" s="73">
        <f t="shared" ref="G329:G332" si="120">INDEX($BT$7:$BX$332,MATCH(B329,$BT$7:$BT$332,0),4)</f>
        <v>7988</v>
      </c>
      <c r="H329">
        <f t="shared" si="118"/>
        <v>236.41</v>
      </c>
      <c r="I329">
        <f t="shared" si="118"/>
        <v>49.892000000000003</v>
      </c>
      <c r="J329">
        <f t="shared" si="118"/>
        <v>1916.902</v>
      </c>
      <c r="K329" s="73">
        <f t="shared" ref="K329:K332" si="121">INDEX($BT$7:$BX$332,MATCH(B329,$BT$7:$BT$332,0),5)</f>
        <v>13146650</v>
      </c>
      <c r="L329">
        <f t="shared" ref="L329:L332" si="122">INDEX($BK$7:$BR$332,MATCH($B329,$BK$7:$BK$332,0),MATCH(L$7,$BK$7:$BR$7,0))</f>
        <v>49.5</v>
      </c>
      <c r="M329" s="13">
        <f t="shared" ref="M329:M332" si="123">$P$3+G329</f>
        <v>8128</v>
      </c>
      <c r="N329" s="13">
        <f t="shared" ref="N329:N332" si="124">IF(M329&lt;$S$3,$S$3-M329,0)</f>
        <v>5</v>
      </c>
      <c r="O329" s="16">
        <f t="shared" ref="O329:O332" si="125">N329+M329</f>
        <v>8133</v>
      </c>
      <c r="P329" s="13"/>
      <c r="Q329" s="13">
        <f t="shared" ref="Q329:Q332" si="126">ROUND(M329*F329,0)</f>
        <v>13253517</v>
      </c>
      <c r="R329" s="13">
        <f t="shared" ref="R329:R332" si="127">ROUND(1.01*K329,0)</f>
        <v>13278117</v>
      </c>
      <c r="S329" s="13">
        <f t="shared" ref="S329:S332" si="128">IF(Q329&lt;R329,R329-Q329,0)</f>
        <v>24600</v>
      </c>
      <c r="T329" s="13">
        <f t="shared" ref="T329:T332" si="129">ROUND(O329*F329,0)</f>
        <v>13261670</v>
      </c>
      <c r="U329" s="13">
        <f t="shared" ref="U329:U332" si="130">IF(T329&lt;R329,R329-T329,0)</f>
        <v>16447</v>
      </c>
      <c r="V329" s="11"/>
      <c r="W329" s="11"/>
      <c r="X329" s="11">
        <f t="shared" ref="X329:X332" si="131">ROUND(N329*F329,0)</f>
        <v>8153</v>
      </c>
      <c r="Y329" s="11">
        <f t="shared" ref="Y329:Y332" si="132">ROUND(N329*I329,0)</f>
        <v>249</v>
      </c>
      <c r="Z329" s="11">
        <f t="shared" ref="Z329:Z332" si="133">ROUND(N329*H329,0)</f>
        <v>1182</v>
      </c>
      <c r="AA329" s="112">
        <f t="shared" ref="AA329:AA332" si="134">ROUND($S$1*L329,0)</f>
        <v>248</v>
      </c>
      <c r="AB329" s="11">
        <f t="shared" ref="AB329:AB332" si="135">SUM(X329:Z329)</f>
        <v>9584</v>
      </c>
      <c r="AC329" s="11">
        <f t="shared" ref="AC329:AC332" si="136">IF(N329&lt;$S$1,ROUND(($S$1-N329)*J329,0),0)</f>
        <v>0</v>
      </c>
      <c r="AD329" s="11">
        <f t="shared" si="95"/>
        <v>16447</v>
      </c>
      <c r="AF329">
        <f t="shared" si="96"/>
        <v>24600</v>
      </c>
      <c r="AH329">
        <f t="shared" ref="AH329:AH332" si="137">AF329-AD329</f>
        <v>8153</v>
      </c>
      <c r="AK329">
        <f t="shared" si="97"/>
        <v>7056</v>
      </c>
      <c r="AP329">
        <v>7056</v>
      </c>
      <c r="AQ329" t="s">
        <v>294</v>
      </c>
      <c r="AR329">
        <v>7056</v>
      </c>
      <c r="AS329" s="73">
        <v>7988</v>
      </c>
      <c r="AT329" s="110">
        <v>1630.6</v>
      </c>
      <c r="AU329" s="73">
        <v>7988</v>
      </c>
      <c r="AV329">
        <v>236</v>
      </c>
      <c r="AW329" s="73">
        <v>66249</v>
      </c>
      <c r="AX329" s="73">
        <v>101727</v>
      </c>
      <c r="AY329" s="73">
        <v>13025233</v>
      </c>
      <c r="BA329">
        <v>7056</v>
      </c>
      <c r="BB329">
        <v>236.41</v>
      </c>
      <c r="BC329">
        <v>49.892000000000003</v>
      </c>
      <c r="BD329" s="110">
        <v>1916.902</v>
      </c>
      <c r="BE329">
        <v>49.5</v>
      </c>
      <c r="BF329">
        <v>7056</v>
      </c>
      <c r="BG329" s="73">
        <v>13146650</v>
      </c>
      <c r="BH329">
        <v>7056</v>
      </c>
      <c r="BI329" s="73">
        <v>13286129</v>
      </c>
      <c r="BJ329">
        <v>49.5</v>
      </c>
      <c r="BK329">
        <v>7056</v>
      </c>
      <c r="BL329" t="s">
        <v>294</v>
      </c>
      <c r="BM329">
        <v>7056</v>
      </c>
      <c r="BN329" s="110">
        <v>1630.6</v>
      </c>
      <c r="BO329">
        <v>236.41</v>
      </c>
      <c r="BP329">
        <v>49.892000000000003</v>
      </c>
      <c r="BQ329" s="110">
        <v>1916.902</v>
      </c>
      <c r="BR329">
        <v>49.5</v>
      </c>
      <c r="BT329">
        <v>7056</v>
      </c>
      <c r="BU329" t="s">
        <v>294</v>
      </c>
      <c r="BV329">
        <v>7056</v>
      </c>
      <c r="BW329" s="73">
        <v>7988</v>
      </c>
      <c r="BX329" s="73">
        <v>13146650</v>
      </c>
      <c r="BZ329" t="s">
        <v>294</v>
      </c>
    </row>
    <row r="330" spans="1:78" x14ac:dyDescent="0.2">
      <c r="A330" s="29">
        <v>323</v>
      </c>
      <c r="B330">
        <v>7092</v>
      </c>
      <c r="C330" t="s">
        <v>295</v>
      </c>
      <c r="D330">
        <v>7092</v>
      </c>
      <c r="E330" s="73">
        <v>7988</v>
      </c>
      <c r="F330">
        <f t="shared" si="119"/>
        <v>532.5</v>
      </c>
      <c r="G330" s="73">
        <f t="shared" si="120"/>
        <v>7988</v>
      </c>
      <c r="H330">
        <f t="shared" si="118"/>
        <v>63.31</v>
      </c>
      <c r="I330">
        <f t="shared" si="118"/>
        <v>29.116</v>
      </c>
      <c r="J330">
        <f t="shared" si="118"/>
        <v>624.92600000000004</v>
      </c>
      <c r="K330" s="73">
        <f t="shared" si="121"/>
        <v>4093850</v>
      </c>
      <c r="L330">
        <f t="shared" si="122"/>
        <v>19</v>
      </c>
      <c r="M330" s="13">
        <f t="shared" si="123"/>
        <v>8128</v>
      </c>
      <c r="N330" s="13">
        <f t="shared" si="124"/>
        <v>5</v>
      </c>
      <c r="O330" s="16">
        <f t="shared" si="125"/>
        <v>8133</v>
      </c>
      <c r="P330" s="13"/>
      <c r="Q330" s="13">
        <f t="shared" si="126"/>
        <v>4328160</v>
      </c>
      <c r="R330" s="13">
        <f t="shared" si="127"/>
        <v>4134789</v>
      </c>
      <c r="S330" s="13">
        <f t="shared" si="128"/>
        <v>0</v>
      </c>
      <c r="T330" s="13">
        <f t="shared" si="129"/>
        <v>4330823</v>
      </c>
      <c r="U330" s="13">
        <f t="shared" si="130"/>
        <v>0</v>
      </c>
      <c r="V330" s="11"/>
      <c r="W330" s="11"/>
      <c r="X330" s="11">
        <f t="shared" si="131"/>
        <v>2663</v>
      </c>
      <c r="Y330" s="11">
        <f t="shared" si="132"/>
        <v>146</v>
      </c>
      <c r="Z330" s="11">
        <f t="shared" si="133"/>
        <v>317</v>
      </c>
      <c r="AA330" s="112">
        <f t="shared" si="134"/>
        <v>95</v>
      </c>
      <c r="AB330" s="11">
        <f t="shared" si="135"/>
        <v>3126</v>
      </c>
      <c r="AC330" s="11">
        <f t="shared" si="136"/>
        <v>0</v>
      </c>
      <c r="AD330" s="11">
        <f t="shared" si="95"/>
        <v>0</v>
      </c>
      <c r="AF330">
        <f t="shared" si="96"/>
        <v>0</v>
      </c>
      <c r="AH330">
        <f t="shared" si="137"/>
        <v>0</v>
      </c>
      <c r="AK330">
        <f t="shared" si="97"/>
        <v>7092</v>
      </c>
      <c r="AP330">
        <v>7092</v>
      </c>
      <c r="AQ330" t="s">
        <v>295</v>
      </c>
      <c r="AR330">
        <v>7092</v>
      </c>
      <c r="AS330" s="73">
        <v>7988</v>
      </c>
      <c r="AT330">
        <v>532.5</v>
      </c>
      <c r="AU330" s="73">
        <v>7988</v>
      </c>
      <c r="AV330">
        <v>63</v>
      </c>
      <c r="AW330" s="73">
        <v>18554</v>
      </c>
      <c r="AX330" s="73">
        <v>27259</v>
      </c>
      <c r="AY330" s="73">
        <v>4253610</v>
      </c>
      <c r="BA330">
        <v>7092</v>
      </c>
      <c r="BB330">
        <v>63.31</v>
      </c>
      <c r="BC330">
        <v>29.116</v>
      </c>
      <c r="BD330">
        <v>624.92600000000004</v>
      </c>
      <c r="BE330">
        <v>19</v>
      </c>
      <c r="BF330">
        <v>7092</v>
      </c>
      <c r="BG330" s="73">
        <v>4093850</v>
      </c>
      <c r="BH330">
        <v>7092</v>
      </c>
      <c r="BI330" s="73">
        <v>4338810</v>
      </c>
      <c r="BJ330">
        <v>19</v>
      </c>
      <c r="BK330">
        <v>7092</v>
      </c>
      <c r="BL330" t="s">
        <v>295</v>
      </c>
      <c r="BM330">
        <v>7092</v>
      </c>
      <c r="BN330">
        <v>532.5</v>
      </c>
      <c r="BO330">
        <v>63.31</v>
      </c>
      <c r="BP330">
        <v>29.116</v>
      </c>
      <c r="BQ330">
        <v>624.92600000000004</v>
      </c>
      <c r="BR330">
        <v>19</v>
      </c>
      <c r="BT330">
        <v>7092</v>
      </c>
      <c r="BU330" t="s">
        <v>295</v>
      </c>
      <c r="BV330">
        <v>7092</v>
      </c>
      <c r="BW330" s="73">
        <v>7988</v>
      </c>
      <c r="BX330" s="73">
        <v>4093850</v>
      </c>
      <c r="BZ330" t="s">
        <v>295</v>
      </c>
    </row>
    <row r="331" spans="1:78" x14ac:dyDescent="0.2">
      <c r="A331" s="29">
        <v>324</v>
      </c>
      <c r="B331">
        <v>7098</v>
      </c>
      <c r="C331" t="s">
        <v>296</v>
      </c>
      <c r="D331">
        <v>7098</v>
      </c>
      <c r="E331" s="73">
        <v>7988</v>
      </c>
      <c r="F331">
        <f t="shared" si="119"/>
        <v>517.6</v>
      </c>
      <c r="G331" s="73">
        <f t="shared" si="120"/>
        <v>7988</v>
      </c>
      <c r="H331">
        <f t="shared" si="118"/>
        <v>86.11</v>
      </c>
      <c r="I331">
        <f t="shared" si="118"/>
        <v>32.567999999999998</v>
      </c>
      <c r="J331">
        <f t="shared" si="118"/>
        <v>636.27800000000002</v>
      </c>
      <c r="K331" s="73">
        <f t="shared" si="121"/>
        <v>4121009</v>
      </c>
      <c r="L331">
        <f t="shared" si="122"/>
        <v>15</v>
      </c>
      <c r="M331" s="13">
        <f t="shared" si="123"/>
        <v>8128</v>
      </c>
      <c r="N331" s="13">
        <f t="shared" si="124"/>
        <v>5</v>
      </c>
      <c r="O331" s="16">
        <f t="shared" si="125"/>
        <v>8133</v>
      </c>
      <c r="P331" s="13"/>
      <c r="Q331" s="13">
        <f t="shared" si="126"/>
        <v>4207053</v>
      </c>
      <c r="R331" s="13">
        <f t="shared" si="127"/>
        <v>4162219</v>
      </c>
      <c r="S331" s="13">
        <f t="shared" si="128"/>
        <v>0</v>
      </c>
      <c r="T331" s="13">
        <f t="shared" si="129"/>
        <v>4209641</v>
      </c>
      <c r="U331" s="13">
        <f t="shared" si="130"/>
        <v>0</v>
      </c>
      <c r="V331" s="11"/>
      <c r="W331" s="11"/>
      <c r="X331" s="11">
        <f t="shared" si="131"/>
        <v>2588</v>
      </c>
      <c r="Y331" s="11">
        <f t="shared" si="132"/>
        <v>163</v>
      </c>
      <c r="Z331" s="11">
        <f t="shared" si="133"/>
        <v>431</v>
      </c>
      <c r="AA331" s="112">
        <f t="shared" si="134"/>
        <v>75</v>
      </c>
      <c r="AB331" s="11">
        <f t="shared" si="135"/>
        <v>3182</v>
      </c>
      <c r="AC331" s="11">
        <f t="shared" si="136"/>
        <v>0</v>
      </c>
      <c r="AD331" s="11">
        <f t="shared" si="95"/>
        <v>0</v>
      </c>
      <c r="AF331">
        <f t="shared" si="96"/>
        <v>0</v>
      </c>
      <c r="AH331">
        <f t="shared" si="137"/>
        <v>0</v>
      </c>
      <c r="AK331">
        <f t="shared" si="97"/>
        <v>7098</v>
      </c>
      <c r="AP331">
        <v>7098</v>
      </c>
      <c r="AQ331" t="s">
        <v>296</v>
      </c>
      <c r="AR331">
        <v>7098</v>
      </c>
      <c r="AS331" s="73">
        <v>7988</v>
      </c>
      <c r="AT331">
        <v>517.6</v>
      </c>
      <c r="AU331" s="73">
        <v>7988</v>
      </c>
      <c r="AV331">
        <v>86</v>
      </c>
      <c r="AW331" s="73">
        <v>17225</v>
      </c>
      <c r="AX331" s="73">
        <v>24874</v>
      </c>
      <c r="AY331" s="73">
        <v>4134589</v>
      </c>
      <c r="BA331">
        <v>7098</v>
      </c>
      <c r="BB331">
        <v>86.11</v>
      </c>
      <c r="BC331">
        <v>32.567999999999998</v>
      </c>
      <c r="BD331">
        <v>636.27800000000002</v>
      </c>
      <c r="BE331">
        <v>15</v>
      </c>
      <c r="BF331">
        <v>7098</v>
      </c>
      <c r="BG331" s="73">
        <v>4121009</v>
      </c>
      <c r="BH331">
        <v>7098</v>
      </c>
      <c r="BI331" s="73">
        <v>4217405</v>
      </c>
      <c r="BJ331">
        <v>15</v>
      </c>
      <c r="BK331">
        <v>7098</v>
      </c>
      <c r="BL331" t="s">
        <v>296</v>
      </c>
      <c r="BM331">
        <v>7098</v>
      </c>
      <c r="BN331">
        <v>517.6</v>
      </c>
      <c r="BO331">
        <v>86.11</v>
      </c>
      <c r="BP331">
        <v>32.567999999999998</v>
      </c>
      <c r="BQ331">
        <v>636.27800000000002</v>
      </c>
      <c r="BR331">
        <v>15</v>
      </c>
      <c r="BT331">
        <v>7098</v>
      </c>
      <c r="BU331" t="s">
        <v>296</v>
      </c>
      <c r="BV331">
        <v>7098</v>
      </c>
      <c r="BW331" s="73">
        <v>7988</v>
      </c>
      <c r="BX331" s="73">
        <v>4121009</v>
      </c>
      <c r="BZ331" t="s">
        <v>296</v>
      </c>
    </row>
    <row r="332" spans="1:78" x14ac:dyDescent="0.2">
      <c r="A332" s="29">
        <v>325</v>
      </c>
      <c r="B332">
        <v>7110</v>
      </c>
      <c r="C332" t="s">
        <v>297</v>
      </c>
      <c r="D332">
        <v>7110</v>
      </c>
      <c r="E332" s="73">
        <v>7988</v>
      </c>
      <c r="F332">
        <f t="shared" si="119"/>
        <v>1114.3</v>
      </c>
      <c r="G332" s="73">
        <f t="shared" si="120"/>
        <v>8040</v>
      </c>
      <c r="H332">
        <f t="shared" si="118"/>
        <v>118.55</v>
      </c>
      <c r="I332">
        <f t="shared" si="118"/>
        <v>13.092000000000001</v>
      </c>
      <c r="J332">
        <f t="shared" si="118"/>
        <v>1245.942</v>
      </c>
      <c r="K332" s="73">
        <f t="shared" si="121"/>
        <v>8895456</v>
      </c>
      <c r="L332">
        <f t="shared" si="122"/>
        <v>37</v>
      </c>
      <c r="M332" s="13">
        <f t="shared" si="123"/>
        <v>8180</v>
      </c>
      <c r="N332" s="13">
        <f t="shared" si="124"/>
        <v>0</v>
      </c>
      <c r="O332" s="16">
        <f t="shared" si="125"/>
        <v>8180</v>
      </c>
      <c r="P332" s="13"/>
      <c r="Q332" s="13">
        <f t="shared" si="126"/>
        <v>9114974</v>
      </c>
      <c r="R332" s="13">
        <f t="shared" si="127"/>
        <v>8984411</v>
      </c>
      <c r="S332" s="13">
        <f t="shared" si="128"/>
        <v>0</v>
      </c>
      <c r="T332" s="13">
        <f t="shared" si="129"/>
        <v>9114974</v>
      </c>
      <c r="U332" s="13">
        <f t="shared" si="130"/>
        <v>0</v>
      </c>
      <c r="V332" s="11"/>
      <c r="W332" s="11"/>
      <c r="X332" s="11">
        <f t="shared" si="131"/>
        <v>0</v>
      </c>
      <c r="Y332" s="11">
        <f t="shared" si="132"/>
        <v>0</v>
      </c>
      <c r="Z332" s="11">
        <f t="shared" si="133"/>
        <v>0</v>
      </c>
      <c r="AA332" s="112">
        <f t="shared" si="134"/>
        <v>185</v>
      </c>
      <c r="AB332" s="11">
        <f t="shared" si="135"/>
        <v>0</v>
      </c>
      <c r="AC332" s="11">
        <f t="shared" si="136"/>
        <v>6230</v>
      </c>
      <c r="AD332" s="11">
        <f t="shared" si="95"/>
        <v>0</v>
      </c>
      <c r="AF332">
        <f t="shared" si="96"/>
        <v>0</v>
      </c>
      <c r="AH332">
        <f t="shared" si="137"/>
        <v>0</v>
      </c>
      <c r="AK332">
        <f t="shared" si="97"/>
        <v>7110</v>
      </c>
      <c r="AP332">
        <v>7110</v>
      </c>
      <c r="AQ332" t="s">
        <v>297</v>
      </c>
      <c r="AR332">
        <v>7110</v>
      </c>
      <c r="AS332" s="73">
        <v>7988</v>
      </c>
      <c r="AT332" s="110">
        <v>1114.3</v>
      </c>
      <c r="AU332" s="73">
        <v>8040</v>
      </c>
      <c r="AV332">
        <v>119</v>
      </c>
      <c r="AW332" s="73">
        <v>21065</v>
      </c>
      <c r="AX332" s="73">
        <v>30829</v>
      </c>
      <c r="AY332" s="73">
        <v>8958972</v>
      </c>
      <c r="BA332">
        <v>7110</v>
      </c>
      <c r="BB332">
        <v>118.55</v>
      </c>
      <c r="BC332">
        <v>13.092000000000001</v>
      </c>
      <c r="BD332" s="110">
        <v>1245.942</v>
      </c>
      <c r="BE332">
        <v>37</v>
      </c>
      <c r="BF332">
        <v>7110</v>
      </c>
      <c r="BG332" s="73">
        <v>8895456</v>
      </c>
      <c r="BH332">
        <v>7110</v>
      </c>
      <c r="BI332" s="73">
        <v>9137260</v>
      </c>
      <c r="BJ332">
        <v>37</v>
      </c>
      <c r="BK332">
        <v>7110</v>
      </c>
      <c r="BL332" t="s">
        <v>297</v>
      </c>
      <c r="BM332">
        <v>7110</v>
      </c>
      <c r="BN332" s="110">
        <v>1114.3</v>
      </c>
      <c r="BO332">
        <v>118.55</v>
      </c>
      <c r="BP332">
        <v>13.092000000000001</v>
      </c>
      <c r="BQ332" s="110">
        <v>1245.942</v>
      </c>
      <c r="BR332">
        <v>37</v>
      </c>
      <c r="BT332">
        <v>7110</v>
      </c>
      <c r="BU332" t="s">
        <v>297</v>
      </c>
      <c r="BV332">
        <v>7110</v>
      </c>
      <c r="BW332" s="73">
        <v>8040</v>
      </c>
      <c r="BX332" s="73">
        <v>8895456</v>
      </c>
      <c r="BZ332" t="s">
        <v>297</v>
      </c>
    </row>
    <row r="334" spans="1:78" x14ac:dyDescent="0.2">
      <c r="S334" s="13">
        <f>SUM(S8:S332)</f>
        <v>48968529</v>
      </c>
      <c r="T334" s="13"/>
      <c r="U334" s="13">
        <f>SUM(U8:U332)</f>
        <v>47690888</v>
      </c>
    </row>
    <row r="335" spans="1:78" x14ac:dyDescent="0.2">
      <c r="X335" s="12">
        <f t="shared" ref="X335:AD335" si="138">SUM(X8:X332)</f>
        <v>1806299</v>
      </c>
      <c r="Y335" s="12">
        <f t="shared" si="138"/>
        <v>66468</v>
      </c>
      <c r="Z335" s="12">
        <f t="shared" si="138"/>
        <v>257477</v>
      </c>
      <c r="AB335" s="12">
        <f t="shared" si="138"/>
        <v>2130244</v>
      </c>
      <c r="AC335" s="12">
        <f t="shared" si="138"/>
        <v>676881</v>
      </c>
      <c r="AD335" s="12">
        <f t="shared" si="138"/>
        <v>47690888</v>
      </c>
      <c r="AF335">
        <f>SUM(AF8:AF332)</f>
        <v>48968529</v>
      </c>
      <c r="AG335">
        <f>SUM(AG8:AG332)</f>
        <v>0</v>
      </c>
      <c r="AH335" s="114">
        <f>SUM(AH8:AH332)</f>
        <v>1277641</v>
      </c>
    </row>
    <row r="337" spans="30:34" x14ac:dyDescent="0.2">
      <c r="AD337" s="12">
        <f>COUNTIF(AD8:AD332,"&gt;0")</f>
        <v>208</v>
      </c>
      <c r="AF337">
        <f>COUNTIF(AF8:AF332,"&gt;0")</f>
        <v>209</v>
      </c>
      <c r="AH337">
        <f>COUNTIF(AH8:AH332,"&gt;0")</f>
        <v>157</v>
      </c>
    </row>
  </sheetData>
  <sortState xmlns:xlrd2="http://schemas.microsoft.com/office/spreadsheetml/2017/richdata2" ref="BZ8:BZ332">
    <sortCondition ref="BZ8:BZ332"/>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I25"/>
  <sheetViews>
    <sheetView workbookViewId="0">
      <selection activeCell="AJ333" sqref="AJ333"/>
    </sheetView>
  </sheetViews>
  <sheetFormatPr baseColWidth="10" defaultColWidth="8.83203125" defaultRowHeight="15" x14ac:dyDescent="0.2"/>
  <cols>
    <col min="2" max="2" width="10.6640625" bestFit="1" customWidth="1"/>
  </cols>
  <sheetData>
    <row r="1" spans="1:9" x14ac:dyDescent="0.2">
      <c r="A1" t="s">
        <v>377</v>
      </c>
      <c r="B1" s="10">
        <v>44918</v>
      </c>
      <c r="E1" s="26" t="s">
        <v>402</v>
      </c>
      <c r="F1" s="26"/>
      <c r="G1" s="26"/>
    </row>
    <row r="5" spans="1:9" x14ac:dyDescent="0.2">
      <c r="A5" s="24" t="s">
        <v>382</v>
      </c>
      <c r="B5" s="24"/>
      <c r="C5" s="24"/>
      <c r="D5" s="24"/>
    </row>
    <row r="6" spans="1:9" x14ac:dyDescent="0.2">
      <c r="A6" s="1" t="s">
        <v>390</v>
      </c>
      <c r="B6" s="1"/>
      <c r="C6" s="1"/>
      <c r="D6" s="1"/>
      <c r="E6" s="1"/>
      <c r="F6" s="1"/>
      <c r="G6" s="1"/>
      <c r="H6" s="1"/>
      <c r="I6" s="1"/>
    </row>
    <row r="7" spans="1:9" x14ac:dyDescent="0.2">
      <c r="A7" s="1" t="s">
        <v>400</v>
      </c>
      <c r="B7" s="1"/>
      <c r="C7" s="1"/>
      <c r="D7" s="1"/>
      <c r="E7" s="1"/>
      <c r="F7" s="1"/>
      <c r="G7" s="1"/>
      <c r="H7" s="1"/>
      <c r="I7" s="1"/>
    </row>
    <row r="8" spans="1:9" x14ac:dyDescent="0.2">
      <c r="A8" s="1" t="s">
        <v>391</v>
      </c>
      <c r="B8" s="1"/>
      <c r="C8" s="1"/>
      <c r="D8" s="1"/>
      <c r="E8" s="1"/>
      <c r="F8" s="1"/>
      <c r="G8" s="1"/>
      <c r="H8" s="1"/>
      <c r="I8" s="1"/>
    </row>
    <row r="9" spans="1:9" x14ac:dyDescent="0.2">
      <c r="A9" s="1" t="s">
        <v>380</v>
      </c>
      <c r="B9" s="1"/>
      <c r="C9" s="1"/>
      <c r="D9" s="1"/>
      <c r="E9" s="1"/>
      <c r="F9" s="1"/>
      <c r="G9" s="1"/>
      <c r="H9" s="1"/>
      <c r="I9" s="1"/>
    </row>
    <row r="10" spans="1:9" x14ac:dyDescent="0.2">
      <c r="A10" s="1" t="s">
        <v>392</v>
      </c>
      <c r="B10" s="1"/>
      <c r="C10" s="1"/>
      <c r="D10" s="1"/>
      <c r="E10" s="1"/>
      <c r="F10" s="1"/>
      <c r="G10" s="1"/>
      <c r="H10" s="1"/>
      <c r="I10" s="1"/>
    </row>
    <row r="11" spans="1:9" x14ac:dyDescent="0.2">
      <c r="A11" s="1" t="s">
        <v>380</v>
      </c>
      <c r="B11" s="1"/>
      <c r="C11" s="1"/>
      <c r="D11" s="1"/>
      <c r="E11" s="1"/>
      <c r="F11" s="1"/>
      <c r="G11" s="1"/>
      <c r="H11" s="1"/>
      <c r="I11" s="1"/>
    </row>
    <row r="12" spans="1:9" x14ac:dyDescent="0.2">
      <c r="A12" s="1"/>
      <c r="B12" s="1"/>
      <c r="C12" s="1"/>
      <c r="D12" s="1"/>
      <c r="E12" s="1"/>
      <c r="F12" s="1"/>
      <c r="G12" s="1"/>
      <c r="H12" s="1"/>
      <c r="I12" s="1"/>
    </row>
    <row r="13" spans="1:9" x14ac:dyDescent="0.2">
      <c r="A13" t="s">
        <v>393</v>
      </c>
    </row>
    <row r="14" spans="1:9" x14ac:dyDescent="0.2">
      <c r="A14" t="s">
        <v>401</v>
      </c>
    </row>
    <row r="15" spans="1:9" x14ac:dyDescent="0.2">
      <c r="A15" t="s">
        <v>394</v>
      </c>
    </row>
    <row r="16" spans="1:9" x14ac:dyDescent="0.2">
      <c r="A16" t="s">
        <v>392</v>
      </c>
    </row>
    <row r="17" spans="1:1" x14ac:dyDescent="0.2">
      <c r="A17" t="s">
        <v>380</v>
      </c>
    </row>
    <row r="19" spans="1:1" x14ac:dyDescent="0.2">
      <c r="A19" t="s">
        <v>378</v>
      </c>
    </row>
    <row r="20" spans="1:1" x14ac:dyDescent="0.2">
      <c r="A20" t="s">
        <v>395</v>
      </c>
    </row>
    <row r="21" spans="1:1" x14ac:dyDescent="0.2">
      <c r="A21" t="s">
        <v>380</v>
      </c>
    </row>
    <row r="22" spans="1:1" x14ac:dyDescent="0.2">
      <c r="A22" t="s">
        <v>379</v>
      </c>
    </row>
    <row r="23" spans="1:1" x14ac:dyDescent="0.2">
      <c r="A23" t="s">
        <v>380</v>
      </c>
    </row>
    <row r="24" spans="1:1" x14ac:dyDescent="0.2">
      <c r="A24" t="s">
        <v>381</v>
      </c>
    </row>
    <row r="25" spans="1:1" x14ac:dyDescent="0.2">
      <c r="A25" t="s">
        <v>380</v>
      </c>
    </row>
  </sheetData>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Impact_Totals</vt:lpstr>
      <vt:lpstr>DCPP_Summary</vt:lpstr>
      <vt:lpstr>Data_Drop</vt:lpstr>
      <vt:lpstr>NOTES</vt:lpstr>
      <vt:lpstr>dist_list</vt:lpstr>
      <vt:lpstr>DCPP_Summary!Print_Titles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Snyder</dc:creator>
  <cp:lastModifiedBy>Taylor McGill</cp:lastModifiedBy>
  <cp:lastPrinted>2025-02-04T20:21:04Z</cp:lastPrinted>
  <dcterms:created xsi:type="dcterms:W3CDTF">2018-02-15T15:11:13Z</dcterms:created>
  <dcterms:modified xsi:type="dcterms:W3CDTF">2026-02-04T15:12:03Z</dcterms:modified>
</cp:coreProperties>
</file>