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guanci\Desktop\"/>
    </mc:Choice>
  </mc:AlternateContent>
  <xr:revisionPtr revIDLastSave="0" documentId="13_ncr:1_{E16B07D7-77CD-481D-9FAA-218823575FF2}" xr6:coauthVersionLast="47" xr6:coauthVersionMax="47" xr10:uidLastSave="{00000000-0000-0000-0000-000000000000}"/>
  <bookViews>
    <workbookView xWindow="37320" yWindow="-7305" windowWidth="29040" windowHeight="15720" firstSheet="2" activeTab="2" xr2:uid="{00000000-000D-0000-FFFF-FFFF00000000}"/>
  </bookViews>
  <sheets>
    <sheet name="Data_Drop" sheetId="1" state="hidden" r:id="rId1"/>
    <sheet name="NOTES" sheetId="4" state="hidden" r:id="rId2"/>
    <sheet name="Impact_Totals" sheetId="3" r:id="rId3"/>
    <sheet name="DCPP_Summary" sheetId="2" r:id="rId4"/>
  </sheets>
  <definedNames>
    <definedName name="dist_list">Data_Drop!$C$8:$C$332</definedName>
    <definedName name="_xlnm.Print_Titles" localSheetId="3">DCPP_Summary!$1:$4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41" i="2" l="1"/>
  <c r="B337" i="2"/>
  <c r="B342" i="2"/>
  <c r="B341" i="2"/>
  <c r="B340" i="2"/>
  <c r="B339"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P4" i="2"/>
  <c r="N4" i="2"/>
  <c r="L4" i="2"/>
  <c r="J4" i="2"/>
  <c r="H4" i="2"/>
  <c r="F4" i="2"/>
  <c r="D4" i="2"/>
  <c r="B1" i="2"/>
  <c r="P25" i="3"/>
  <c r="N25" i="3"/>
  <c r="L25" i="3"/>
  <c r="J25" i="3"/>
  <c r="V24" i="3"/>
  <c r="D12" i="3"/>
  <c r="V6" i="3"/>
  <c r="AE335" i="1"/>
  <c r="AI332" i="1"/>
  <c r="Q332" i="1"/>
  <c r="AI331" i="1"/>
  <c r="Q331" i="1"/>
  <c r="AI330" i="1"/>
  <c r="Q330" i="1"/>
  <c r="AI329" i="1"/>
  <c r="Q329" i="1"/>
  <c r="AI328" i="1"/>
  <c r="Q328" i="1"/>
  <c r="AI327" i="1"/>
  <c r="Q327" i="1"/>
  <c r="AI326" i="1"/>
  <c r="Q326" i="1"/>
  <c r="AI325" i="1"/>
  <c r="Q325" i="1"/>
  <c r="AI324" i="1"/>
  <c r="Q324" i="1"/>
  <c r="AI323" i="1"/>
  <c r="Q323" i="1"/>
  <c r="AI322" i="1"/>
  <c r="Q322" i="1"/>
  <c r="AI321" i="1"/>
  <c r="Q321" i="1"/>
  <c r="AI320" i="1"/>
  <c r="Q320" i="1"/>
  <c r="AI319" i="1"/>
  <c r="Q319" i="1"/>
  <c r="AI318" i="1"/>
  <c r="Q318" i="1"/>
  <c r="AI317" i="1"/>
  <c r="Q317" i="1"/>
  <c r="AI316" i="1"/>
  <c r="Q316" i="1"/>
  <c r="AI315" i="1"/>
  <c r="Q315" i="1"/>
  <c r="AI314" i="1"/>
  <c r="Q314" i="1"/>
  <c r="AI313" i="1"/>
  <c r="Q313" i="1"/>
  <c r="AI312" i="1"/>
  <c r="Q312" i="1"/>
  <c r="AI311" i="1"/>
  <c r="Q311" i="1"/>
  <c r="AI310" i="1"/>
  <c r="Q310" i="1"/>
  <c r="AI309" i="1"/>
  <c r="Q309" i="1"/>
  <c r="AI308" i="1"/>
  <c r="Q308" i="1"/>
  <c r="AI307" i="1"/>
  <c r="Q307" i="1"/>
  <c r="AI306" i="1"/>
  <c r="Q306" i="1"/>
  <c r="AI305" i="1"/>
  <c r="Q305" i="1"/>
  <c r="AI304" i="1"/>
  <c r="Q304" i="1"/>
  <c r="AI303" i="1"/>
  <c r="Q303" i="1"/>
  <c r="AI302" i="1"/>
  <c r="Q302" i="1"/>
  <c r="AI301" i="1"/>
  <c r="Q301" i="1"/>
  <c r="AI300" i="1"/>
  <c r="Q300" i="1"/>
  <c r="AI299" i="1"/>
  <c r="Q299" i="1"/>
  <c r="AI298" i="1"/>
  <c r="Q298" i="1"/>
  <c r="AI297" i="1"/>
  <c r="Q297" i="1"/>
  <c r="AI296" i="1"/>
  <c r="Q296" i="1"/>
  <c r="AI295" i="1"/>
  <c r="Q295" i="1"/>
  <c r="AI294" i="1"/>
  <c r="Q294" i="1"/>
  <c r="AI293" i="1"/>
  <c r="Q293" i="1"/>
  <c r="AI292" i="1"/>
  <c r="Q292" i="1"/>
  <c r="AI291" i="1"/>
  <c r="Q291" i="1"/>
  <c r="AI290" i="1"/>
  <c r="Q290" i="1"/>
  <c r="AI289" i="1"/>
  <c r="Q289" i="1"/>
  <c r="AI288" i="1"/>
  <c r="Q288" i="1"/>
  <c r="AI287" i="1"/>
  <c r="Q287" i="1"/>
  <c r="AI286" i="1"/>
  <c r="Q286" i="1"/>
  <c r="AI285" i="1"/>
  <c r="Q285" i="1"/>
  <c r="AI284" i="1"/>
  <c r="Q284" i="1"/>
  <c r="AI283" i="1"/>
  <c r="Q283" i="1"/>
  <c r="AI282" i="1"/>
  <c r="Q282" i="1"/>
  <c r="AI281" i="1"/>
  <c r="Q281" i="1"/>
  <c r="AI280" i="1"/>
  <c r="Q280" i="1"/>
  <c r="AI279" i="1"/>
  <c r="Q279" i="1"/>
  <c r="AI278" i="1"/>
  <c r="Q278" i="1"/>
  <c r="AI277" i="1"/>
  <c r="Q277" i="1"/>
  <c r="AI276" i="1"/>
  <c r="Q276" i="1"/>
  <c r="AI275" i="1"/>
  <c r="Q275" i="1"/>
  <c r="AI274" i="1"/>
  <c r="Q274" i="1"/>
  <c r="AI273" i="1"/>
  <c r="Q273" i="1"/>
  <c r="AI272" i="1"/>
  <c r="Q272" i="1"/>
  <c r="AI271" i="1"/>
  <c r="Q271" i="1"/>
  <c r="AI270" i="1"/>
  <c r="Q270" i="1"/>
  <c r="AI269" i="1"/>
  <c r="Q269" i="1"/>
  <c r="AI268" i="1"/>
  <c r="Q268" i="1"/>
  <c r="AI267" i="1"/>
  <c r="Q267" i="1"/>
  <c r="AI266" i="1"/>
  <c r="Q266" i="1"/>
  <c r="AI265" i="1"/>
  <c r="Q265" i="1"/>
  <c r="AI264" i="1"/>
  <c r="Q264" i="1"/>
  <c r="AI263" i="1"/>
  <c r="Q263" i="1"/>
  <c r="AI262" i="1"/>
  <c r="Q262" i="1"/>
  <c r="AI261" i="1"/>
  <c r="Q261" i="1"/>
  <c r="AI260" i="1"/>
  <c r="Q260" i="1"/>
  <c r="AI259" i="1"/>
  <c r="Q259" i="1"/>
  <c r="AI258" i="1"/>
  <c r="Q258" i="1"/>
  <c r="AI257" i="1"/>
  <c r="Q257" i="1"/>
  <c r="AI256" i="1"/>
  <c r="Q256" i="1"/>
  <c r="AI255" i="1"/>
  <c r="Q255" i="1"/>
  <c r="AI254" i="1"/>
  <c r="Q254" i="1"/>
  <c r="AI253" i="1"/>
  <c r="Q253" i="1"/>
  <c r="AI252" i="1"/>
  <c r="Q252" i="1"/>
  <c r="AI251" i="1"/>
  <c r="Q251" i="1"/>
  <c r="AI250" i="1"/>
  <c r="Q250" i="1"/>
  <c r="AI249" i="1"/>
  <c r="Q249" i="1"/>
  <c r="AI248" i="1"/>
  <c r="Q248" i="1"/>
  <c r="AI247" i="1"/>
  <c r="Q247" i="1"/>
  <c r="AI246" i="1"/>
  <c r="Q246" i="1"/>
  <c r="AI245" i="1"/>
  <c r="Q245" i="1"/>
  <c r="AI244" i="1"/>
  <c r="Q244" i="1"/>
  <c r="AI243" i="1"/>
  <c r="Q243" i="1"/>
  <c r="AI242" i="1"/>
  <c r="Q242" i="1"/>
  <c r="AI241" i="1"/>
  <c r="Q241" i="1"/>
  <c r="AI240" i="1"/>
  <c r="Q240" i="1"/>
  <c r="AI239" i="1"/>
  <c r="Q239" i="1"/>
  <c r="AI238" i="1"/>
  <c r="Q238" i="1"/>
  <c r="AI237" i="1"/>
  <c r="Q237" i="1"/>
  <c r="AI236" i="1"/>
  <c r="Q236" i="1"/>
  <c r="AI235" i="1"/>
  <c r="Q235" i="1"/>
  <c r="AI234" i="1"/>
  <c r="Q234" i="1"/>
  <c r="AI233" i="1"/>
  <c r="Q233" i="1"/>
  <c r="AI232" i="1"/>
  <c r="Q232" i="1"/>
  <c r="AI231" i="1"/>
  <c r="Q231" i="1"/>
  <c r="AI230" i="1"/>
  <c r="Q230" i="1"/>
  <c r="AI229" i="1"/>
  <c r="Q229" i="1"/>
  <c r="AI228" i="1"/>
  <c r="Q228" i="1"/>
  <c r="AI227" i="1"/>
  <c r="Q227" i="1"/>
  <c r="AI226" i="1"/>
  <c r="Q226" i="1"/>
  <c r="AI225" i="1"/>
  <c r="Q225" i="1"/>
  <c r="AI224" i="1"/>
  <c r="Q224" i="1"/>
  <c r="AI223" i="1"/>
  <c r="Q223" i="1"/>
  <c r="AI222" i="1"/>
  <c r="Q222" i="1"/>
  <c r="AI221" i="1"/>
  <c r="Q221" i="1"/>
  <c r="AI220" i="1"/>
  <c r="Q220" i="1"/>
  <c r="AI219" i="1"/>
  <c r="Q219" i="1"/>
  <c r="AI218" i="1"/>
  <c r="Q218" i="1"/>
  <c r="AI217" i="1"/>
  <c r="Q217" i="1"/>
  <c r="AI216" i="1"/>
  <c r="Q216" i="1"/>
  <c r="AI215" i="1"/>
  <c r="Q215" i="1"/>
  <c r="AI214" i="1"/>
  <c r="Q214" i="1"/>
  <c r="AI213" i="1"/>
  <c r="Q213" i="1"/>
  <c r="AI212" i="1"/>
  <c r="Q212" i="1"/>
  <c r="AI211" i="1"/>
  <c r="Q211" i="1"/>
  <c r="AI210" i="1"/>
  <c r="Q210" i="1"/>
  <c r="AI209" i="1"/>
  <c r="Q209" i="1"/>
  <c r="AI208" i="1"/>
  <c r="Q208" i="1"/>
  <c r="AI207" i="1"/>
  <c r="Q207" i="1"/>
  <c r="AI206" i="1"/>
  <c r="Q206" i="1"/>
  <c r="AI205" i="1"/>
  <c r="Q205" i="1"/>
  <c r="AI204" i="1"/>
  <c r="Q204" i="1"/>
  <c r="AI203" i="1"/>
  <c r="Q203" i="1"/>
  <c r="AI202" i="1"/>
  <c r="Q202" i="1"/>
  <c r="AI201" i="1"/>
  <c r="Q201" i="1"/>
  <c r="AI200" i="1"/>
  <c r="Q200" i="1"/>
  <c r="AI199" i="1"/>
  <c r="Q199" i="1"/>
  <c r="AI198" i="1"/>
  <c r="Q198" i="1"/>
  <c r="AI197" i="1"/>
  <c r="Q197" i="1"/>
  <c r="AI196" i="1"/>
  <c r="Q196" i="1"/>
  <c r="AI195" i="1"/>
  <c r="Q195" i="1"/>
  <c r="AI194" i="1"/>
  <c r="Q194" i="1"/>
  <c r="AI193" i="1"/>
  <c r="Q193" i="1"/>
  <c r="AI192" i="1"/>
  <c r="Q192" i="1"/>
  <c r="AI191" i="1"/>
  <c r="Q191" i="1"/>
  <c r="AI190" i="1"/>
  <c r="Q190" i="1"/>
  <c r="AI189" i="1"/>
  <c r="Q189" i="1"/>
  <c r="AI188" i="1"/>
  <c r="Q188" i="1"/>
  <c r="AI187" i="1"/>
  <c r="Q187" i="1"/>
  <c r="AI186" i="1"/>
  <c r="Q186" i="1"/>
  <c r="AI185" i="1"/>
  <c r="Q185" i="1"/>
  <c r="AI184" i="1"/>
  <c r="Q184" i="1"/>
  <c r="AI183" i="1"/>
  <c r="Q183" i="1"/>
  <c r="AI182" i="1"/>
  <c r="Q182" i="1"/>
  <c r="AI181" i="1"/>
  <c r="Q181" i="1"/>
  <c r="AI180" i="1"/>
  <c r="Q180" i="1"/>
  <c r="AI179" i="1"/>
  <c r="Q179" i="1"/>
  <c r="AI178" i="1"/>
  <c r="Q178" i="1"/>
  <c r="AI177" i="1"/>
  <c r="Q177" i="1"/>
  <c r="AI176" i="1"/>
  <c r="Q176" i="1"/>
  <c r="AI175" i="1"/>
  <c r="Q175" i="1"/>
  <c r="AI174" i="1"/>
  <c r="Q174" i="1"/>
  <c r="AI173" i="1"/>
  <c r="Q173" i="1"/>
  <c r="AI172" i="1"/>
  <c r="Q172" i="1"/>
  <c r="AI171" i="1"/>
  <c r="Q171" i="1"/>
  <c r="AI170" i="1"/>
  <c r="Q170" i="1"/>
  <c r="AI169" i="1"/>
  <c r="Q169" i="1"/>
  <c r="AI168" i="1"/>
  <c r="Q168" i="1"/>
  <c r="AI167" i="1"/>
  <c r="Q167" i="1"/>
  <c r="AI166" i="1"/>
  <c r="Q166" i="1"/>
  <c r="AI165" i="1"/>
  <c r="Q165" i="1"/>
  <c r="AI164" i="1"/>
  <c r="Q164" i="1"/>
  <c r="AI163" i="1"/>
  <c r="Q163" i="1"/>
  <c r="AI162" i="1"/>
  <c r="Q162" i="1"/>
  <c r="AI161" i="1"/>
  <c r="Q161" i="1"/>
  <c r="AI160" i="1"/>
  <c r="Q160" i="1"/>
  <c r="AI159" i="1"/>
  <c r="Q159" i="1"/>
  <c r="AI158" i="1"/>
  <c r="Q158" i="1"/>
  <c r="AI157" i="1"/>
  <c r="Q157" i="1"/>
  <c r="AI156" i="1"/>
  <c r="Q156" i="1"/>
  <c r="AI155" i="1"/>
  <c r="Q155" i="1"/>
  <c r="AI154" i="1"/>
  <c r="Q154" i="1"/>
  <c r="AI153" i="1"/>
  <c r="Q153" i="1"/>
  <c r="AI152" i="1"/>
  <c r="Q152" i="1"/>
  <c r="AI151" i="1"/>
  <c r="Q151" i="1"/>
  <c r="AI150" i="1"/>
  <c r="Q150" i="1"/>
  <c r="AI149" i="1"/>
  <c r="Q149" i="1"/>
  <c r="AI148" i="1"/>
  <c r="Q148" i="1"/>
  <c r="AI147" i="1"/>
  <c r="Q147" i="1"/>
  <c r="AI146" i="1"/>
  <c r="Q146" i="1"/>
  <c r="AI145" i="1"/>
  <c r="Q145" i="1"/>
  <c r="AI144" i="1"/>
  <c r="Q144" i="1"/>
  <c r="AI143" i="1"/>
  <c r="Q143" i="1"/>
  <c r="AI142" i="1"/>
  <c r="Q142" i="1"/>
  <c r="AI141" i="1"/>
  <c r="Q141" i="1"/>
  <c r="AI140" i="1"/>
  <c r="Q140" i="1"/>
  <c r="AI139" i="1"/>
  <c r="Q139" i="1"/>
  <c r="AI138" i="1"/>
  <c r="Q138" i="1"/>
  <c r="AI137" i="1"/>
  <c r="Q137" i="1"/>
  <c r="AI136" i="1"/>
  <c r="Q136" i="1"/>
  <c r="AI135" i="1"/>
  <c r="Q135" i="1"/>
  <c r="AI134" i="1"/>
  <c r="Q134" i="1"/>
  <c r="AI133" i="1"/>
  <c r="Q133" i="1"/>
  <c r="AI132" i="1"/>
  <c r="Q132" i="1"/>
  <c r="AI131" i="1"/>
  <c r="Q131" i="1"/>
  <c r="AI130" i="1"/>
  <c r="Q130" i="1"/>
  <c r="AI129" i="1"/>
  <c r="Q129" i="1"/>
  <c r="AI128" i="1"/>
  <c r="Q128" i="1"/>
  <c r="AI127" i="1"/>
  <c r="Q127" i="1"/>
  <c r="AI126" i="1"/>
  <c r="Q126" i="1"/>
  <c r="AI125" i="1"/>
  <c r="Q125" i="1"/>
  <c r="AI124" i="1"/>
  <c r="Q124" i="1"/>
  <c r="AI123" i="1"/>
  <c r="Q123" i="1"/>
  <c r="AI122" i="1"/>
  <c r="Q122" i="1"/>
  <c r="AI121" i="1"/>
  <c r="Q121" i="1"/>
  <c r="AI120" i="1"/>
  <c r="Q120" i="1"/>
  <c r="AI119" i="1"/>
  <c r="Q119" i="1"/>
  <c r="AI118" i="1"/>
  <c r="Q118" i="1"/>
  <c r="AI117" i="1"/>
  <c r="Q117" i="1"/>
  <c r="AI116" i="1"/>
  <c r="Q116" i="1"/>
  <c r="AI115" i="1"/>
  <c r="Q115" i="1"/>
  <c r="AI114" i="1"/>
  <c r="Q114" i="1"/>
  <c r="AI113" i="1"/>
  <c r="Q113" i="1"/>
  <c r="AI112" i="1"/>
  <c r="Q112" i="1"/>
  <c r="AI111" i="1"/>
  <c r="Q111" i="1"/>
  <c r="AI110" i="1"/>
  <c r="Q110" i="1"/>
  <c r="AI109" i="1"/>
  <c r="Q109" i="1"/>
  <c r="AI108" i="1"/>
  <c r="Q108" i="1"/>
  <c r="AI107" i="1"/>
  <c r="Q107" i="1"/>
  <c r="AI106" i="1"/>
  <c r="Q106" i="1"/>
  <c r="AI105" i="1"/>
  <c r="Q105" i="1"/>
  <c r="AI104" i="1"/>
  <c r="Q104" i="1"/>
  <c r="AI103" i="1"/>
  <c r="Q103" i="1"/>
  <c r="AI102" i="1"/>
  <c r="Q102" i="1"/>
  <c r="AI101" i="1"/>
  <c r="Q101" i="1"/>
  <c r="AI100" i="1"/>
  <c r="Q100" i="1"/>
  <c r="AI99" i="1"/>
  <c r="Q99" i="1"/>
  <c r="AI98" i="1"/>
  <c r="Q98" i="1"/>
  <c r="AI97" i="1"/>
  <c r="Q97" i="1"/>
  <c r="AI96" i="1"/>
  <c r="Q96" i="1"/>
  <c r="AI95" i="1"/>
  <c r="Q95" i="1"/>
  <c r="AI94" i="1"/>
  <c r="Q94" i="1"/>
  <c r="AI93" i="1"/>
  <c r="Q93" i="1"/>
  <c r="AI92" i="1"/>
  <c r="Q92" i="1"/>
  <c r="AI91" i="1"/>
  <c r="Q91" i="1"/>
  <c r="AI90" i="1"/>
  <c r="Q90" i="1"/>
  <c r="AI89" i="1"/>
  <c r="Q89" i="1"/>
  <c r="AI88" i="1"/>
  <c r="Q88" i="1"/>
  <c r="AI87" i="1"/>
  <c r="Q87" i="1"/>
  <c r="AI86" i="1"/>
  <c r="Q86" i="1"/>
  <c r="AI85" i="1"/>
  <c r="Q85" i="1"/>
  <c r="AI84" i="1"/>
  <c r="Q84" i="1"/>
  <c r="AI83" i="1"/>
  <c r="Q83" i="1"/>
  <c r="AI82" i="1"/>
  <c r="Q82" i="1"/>
  <c r="AI81" i="1"/>
  <c r="Q81" i="1"/>
  <c r="AI80" i="1"/>
  <c r="Q80" i="1"/>
  <c r="AI79" i="1"/>
  <c r="Q79" i="1"/>
  <c r="AI78" i="1"/>
  <c r="Q78" i="1"/>
  <c r="AI77" i="1"/>
  <c r="Q77" i="1"/>
  <c r="AI76" i="1"/>
  <c r="Q76" i="1"/>
  <c r="AI75" i="1"/>
  <c r="Q75" i="1"/>
  <c r="AI74" i="1"/>
  <c r="Q74" i="1"/>
  <c r="AI73" i="1"/>
  <c r="Q73" i="1"/>
  <c r="AI72" i="1"/>
  <c r="Q72" i="1"/>
  <c r="AI71" i="1"/>
  <c r="Q71" i="1"/>
  <c r="AI70" i="1"/>
  <c r="Q70" i="1"/>
  <c r="AI69" i="1"/>
  <c r="Q69" i="1"/>
  <c r="AI68" i="1"/>
  <c r="Q68" i="1"/>
  <c r="AI67" i="1"/>
  <c r="Q67" i="1"/>
  <c r="AI66" i="1"/>
  <c r="Q66" i="1"/>
  <c r="AI65" i="1"/>
  <c r="Q65" i="1"/>
  <c r="AI64" i="1"/>
  <c r="Q64" i="1"/>
  <c r="AI63" i="1"/>
  <c r="Q63" i="1"/>
  <c r="AI62" i="1"/>
  <c r="Q62" i="1"/>
  <c r="AI61" i="1"/>
  <c r="Q61" i="1"/>
  <c r="AI60" i="1"/>
  <c r="Q60" i="1"/>
  <c r="AI59" i="1"/>
  <c r="Q59" i="1"/>
  <c r="AI58" i="1"/>
  <c r="Q58" i="1"/>
  <c r="AI57" i="1"/>
  <c r="Q57" i="1"/>
  <c r="AI56" i="1"/>
  <c r="Q56" i="1"/>
  <c r="AI55" i="1"/>
  <c r="Q55" i="1"/>
  <c r="AI54" i="1"/>
  <c r="Q54" i="1"/>
  <c r="AI53" i="1"/>
  <c r="Q53" i="1"/>
  <c r="AI52" i="1"/>
  <c r="Q52" i="1"/>
  <c r="AI51" i="1"/>
  <c r="Q51" i="1"/>
  <c r="AI50" i="1"/>
  <c r="Q50" i="1"/>
  <c r="AI49" i="1"/>
  <c r="Q49" i="1"/>
  <c r="AI48" i="1"/>
  <c r="Q48" i="1"/>
  <c r="AI47" i="1"/>
  <c r="Q47" i="1"/>
  <c r="AI46" i="1"/>
  <c r="Q46" i="1"/>
  <c r="AI45" i="1"/>
  <c r="Q45" i="1"/>
  <c r="AI44" i="1"/>
  <c r="Q44" i="1"/>
  <c r="AI43" i="1"/>
  <c r="Q43" i="1"/>
  <c r="AI42" i="1"/>
  <c r="Q42" i="1"/>
  <c r="AI41" i="1"/>
  <c r="Q41" i="1"/>
  <c r="AI40" i="1"/>
  <c r="Q40" i="1"/>
  <c r="AI39" i="1"/>
  <c r="Q39" i="1"/>
  <c r="AI38" i="1"/>
  <c r="Q38" i="1"/>
  <c r="AI37" i="1"/>
  <c r="Q37" i="1"/>
  <c r="AI36" i="1"/>
  <c r="Q36" i="1"/>
  <c r="AI35" i="1"/>
  <c r="Q35" i="1"/>
  <c r="AI34" i="1"/>
  <c r="Q34" i="1"/>
  <c r="AI33" i="1"/>
  <c r="Q33" i="1"/>
  <c r="AI32" i="1"/>
  <c r="Q32" i="1"/>
  <c r="AI31" i="1"/>
  <c r="Q31" i="1"/>
  <c r="AI30" i="1"/>
  <c r="Q30" i="1"/>
  <c r="AI29" i="1"/>
  <c r="Q29" i="1"/>
  <c r="AI28" i="1"/>
  <c r="Q28" i="1"/>
  <c r="AI27" i="1"/>
  <c r="Q27" i="1"/>
  <c r="AI26" i="1"/>
  <c r="Q26" i="1"/>
  <c r="AI25" i="1"/>
  <c r="Q25" i="1"/>
  <c r="AI24" i="1"/>
  <c r="Q24" i="1"/>
  <c r="AI23" i="1"/>
  <c r="Q23" i="1"/>
  <c r="AI22" i="1"/>
  <c r="Q22" i="1"/>
  <c r="AI21" i="1"/>
  <c r="Q21" i="1"/>
  <c r="AI20" i="1"/>
  <c r="Q20" i="1"/>
  <c r="AI19" i="1"/>
  <c r="Q19" i="1"/>
  <c r="AI18" i="1"/>
  <c r="Q18" i="1"/>
  <c r="AI17" i="1"/>
  <c r="Q17" i="1"/>
  <c r="AI16" i="1"/>
  <c r="Q16" i="1"/>
  <c r="AI15" i="1"/>
  <c r="Q15" i="1"/>
  <c r="AI14" i="1"/>
  <c r="Q14" i="1"/>
  <c r="AI13" i="1"/>
  <c r="Q13" i="1"/>
  <c r="AI12" i="1"/>
  <c r="Q12" i="1"/>
  <c r="AI11" i="1"/>
  <c r="Q11" i="1"/>
  <c r="AI10" i="1"/>
  <c r="Q10" i="1"/>
  <c r="AI9" i="1"/>
  <c r="Q9" i="1"/>
  <c r="AI8" i="1"/>
  <c r="Q8" i="1"/>
  <c r="O2" i="1"/>
  <c r="R1" i="1"/>
  <c r="O1" i="1"/>
  <c r="O3" i="1" l="1"/>
  <c r="L113" i="1" s="1"/>
  <c r="D110" i="2" s="1"/>
  <c r="L303" i="1"/>
  <c r="P303" i="1" s="1"/>
  <c r="R303" i="1" s="1"/>
  <c r="AD303" i="1" s="1"/>
  <c r="L222" i="1"/>
  <c r="P222" i="1" s="1"/>
  <c r="R222" i="1" s="1"/>
  <c r="AD222" i="1" s="1"/>
  <c r="L114" i="1"/>
  <c r="D111" i="2" s="1"/>
  <c r="L206" i="1"/>
  <c r="D203" i="2" s="1"/>
  <c r="L192" i="1"/>
  <c r="P192" i="1" s="1"/>
  <c r="R192" i="1" s="1"/>
  <c r="AD192" i="1" s="1"/>
  <c r="L311" i="1"/>
  <c r="P311" i="1" s="1"/>
  <c r="R311" i="1" s="1"/>
  <c r="AD311" i="1" s="1"/>
  <c r="L102" i="1"/>
  <c r="P102" i="1" s="1"/>
  <c r="R102" i="1" s="1"/>
  <c r="AD102" i="1" s="1"/>
  <c r="L234" i="1"/>
  <c r="D231" i="2" s="1"/>
  <c r="L290" i="1"/>
  <c r="P290" i="1" s="1"/>
  <c r="R290" i="1" s="1"/>
  <c r="AD290" i="1" s="1"/>
  <c r="L174" i="1"/>
  <c r="D171" i="2" s="1"/>
  <c r="L9" i="1"/>
  <c r="D6" i="2" s="1"/>
  <c r="L156" i="1"/>
  <c r="D153" i="2" s="1"/>
  <c r="L110" i="1"/>
  <c r="P110" i="1" s="1"/>
  <c r="R110" i="1" s="1"/>
  <c r="AD110" i="1" s="1"/>
  <c r="L220" i="1"/>
  <c r="D217" i="2" s="1"/>
  <c r="L205" i="1"/>
  <c r="D202" i="2" s="1"/>
  <c r="L217" i="1"/>
  <c r="D214" i="2" s="1"/>
  <c r="L145" i="1"/>
  <c r="D142" i="2" s="1"/>
  <c r="L191" i="1"/>
  <c r="P191" i="1" s="1"/>
  <c r="R191" i="1" s="1"/>
  <c r="AD191" i="1" s="1"/>
  <c r="L177" i="1"/>
  <c r="P177" i="1" s="1"/>
  <c r="R177" i="1" s="1"/>
  <c r="AD177" i="1" s="1"/>
  <c r="L36" i="1"/>
  <c r="D33" i="2" s="1"/>
  <c r="L286" i="1"/>
  <c r="P286" i="1" s="1"/>
  <c r="R286" i="1" s="1"/>
  <c r="AD286" i="1" s="1"/>
  <c r="L142" i="1"/>
  <c r="P142" i="1" s="1"/>
  <c r="R142" i="1" s="1"/>
  <c r="AD142" i="1" s="1"/>
  <c r="L239" i="1"/>
  <c r="L315" i="1"/>
  <c r="L257" i="1"/>
  <c r="L139" i="1"/>
  <c r="L132" i="1"/>
  <c r="D129" i="2" s="1"/>
  <c r="L308" i="1"/>
  <c r="D305" i="2" s="1"/>
  <c r="L11" i="1"/>
  <c r="L52" i="1"/>
  <c r="D49" i="2" s="1"/>
  <c r="L313" i="1"/>
  <c r="L187" i="1"/>
  <c r="P187" i="1" s="1"/>
  <c r="R187" i="1" s="1"/>
  <c r="AD187" i="1" s="1"/>
  <c r="L104" i="1"/>
  <c r="D101" i="2" s="1"/>
  <c r="L67" i="1"/>
  <c r="D64" i="2" s="1"/>
  <c r="L284" i="1"/>
  <c r="L270" i="1"/>
  <c r="L223" i="1"/>
  <c r="L79" i="1"/>
  <c r="D76" i="2" s="1"/>
  <c r="L229" i="1"/>
  <c r="D226" i="2" s="1"/>
  <c r="L241" i="1"/>
  <c r="D238" i="2" s="1"/>
  <c r="L147" i="1"/>
  <c r="L80" i="1"/>
  <c r="L124" i="1"/>
  <c r="L332" i="1"/>
  <c r="L329" i="1"/>
  <c r="L230" i="1"/>
  <c r="L74" i="1"/>
  <c r="P74" i="1" s="1"/>
  <c r="R74" i="1" s="1"/>
  <c r="AD74" i="1" s="1"/>
  <c r="L115" i="1"/>
  <c r="L202" i="1"/>
  <c r="L122" i="1"/>
  <c r="L66" i="1"/>
  <c r="L169" i="1"/>
  <c r="L146" i="1"/>
  <c r="D143" i="2" s="1"/>
  <c r="L221" i="1"/>
  <c r="P221" i="1" s="1"/>
  <c r="R221" i="1" s="1"/>
  <c r="AD221" i="1" s="1"/>
  <c r="L314" i="1"/>
  <c r="L307" i="1"/>
  <c r="L259" i="1"/>
  <c r="L218" i="1"/>
  <c r="L167" i="1"/>
  <c r="L214" i="1"/>
  <c r="L240" i="1"/>
  <c r="L261" i="1"/>
  <c r="L170" i="1"/>
  <c r="D167" i="2" s="1"/>
  <c r="L32" i="1"/>
  <c r="L82" i="1"/>
  <c r="L43" i="1"/>
  <c r="L318" i="1"/>
  <c r="L255" i="1"/>
  <c r="L256" i="1"/>
  <c r="L331" i="1"/>
  <c r="L213" i="1"/>
  <c r="L199" i="1"/>
  <c r="L231" i="1"/>
  <c r="L203" i="1"/>
  <c r="L150" i="1"/>
  <c r="L12" i="1"/>
  <c r="L63" i="1"/>
  <c r="L58" i="1"/>
  <c r="L45" i="1"/>
  <c r="L98" i="1"/>
  <c r="L57" i="1"/>
  <c r="L291" i="1"/>
  <c r="L287" i="1"/>
  <c r="L168" i="1"/>
  <c r="L172" i="1"/>
  <c r="L182" i="1"/>
  <c r="L44" i="1"/>
  <c r="L17" i="1"/>
  <c r="L316" i="1"/>
  <c r="L330" i="1"/>
  <c r="L163" i="1"/>
  <c r="L165" i="1"/>
  <c r="L101" i="1"/>
  <c r="L219" i="1"/>
  <c r="D216" i="2" s="1"/>
  <c r="L273" i="1"/>
  <c r="L263" i="1"/>
  <c r="P263" i="1" s="1"/>
  <c r="R263" i="1" s="1"/>
  <c r="AD263" i="1" s="1"/>
  <c r="L296" i="1"/>
  <c r="L272" i="1"/>
  <c r="L208" i="1"/>
  <c r="L250" i="1"/>
  <c r="L246" i="1"/>
  <c r="L31" i="1"/>
  <c r="L227" i="1"/>
  <c r="L135" i="1"/>
  <c r="L158" i="1"/>
  <c r="L283" i="1"/>
  <c r="L265" i="1"/>
  <c r="L244" i="1"/>
  <c r="L292" i="1"/>
  <c r="L34" i="1"/>
  <c r="L136" i="1"/>
  <c r="L107" i="1"/>
  <c r="L20" i="1"/>
  <c r="L197" i="1"/>
  <c r="L127" i="1"/>
  <c r="L245" i="1"/>
  <c r="L271" i="1"/>
  <c r="L149" i="1"/>
  <c r="L119" i="1"/>
  <c r="L118" i="1"/>
  <c r="L274" i="1"/>
  <c r="L89" i="1"/>
  <c r="C13" i="3"/>
  <c r="L157" i="1"/>
  <c r="L24" i="1"/>
  <c r="L72" i="1"/>
  <c r="L46" i="1"/>
  <c r="L97" i="1"/>
  <c r="L300" i="1" l="1"/>
  <c r="D297" i="2" s="1"/>
  <c r="L112" i="1"/>
  <c r="P112" i="1" s="1"/>
  <c r="R112" i="1" s="1"/>
  <c r="AD112" i="1" s="1"/>
  <c r="L19" i="1"/>
  <c r="P19" i="1" s="1"/>
  <c r="R19" i="1" s="1"/>
  <c r="AD19" i="1" s="1"/>
  <c r="L176" i="1"/>
  <c r="L324" i="1"/>
  <c r="P324" i="1" s="1"/>
  <c r="R324" i="1" s="1"/>
  <c r="AD324" i="1" s="1"/>
  <c r="D99" i="2"/>
  <c r="L200" i="1"/>
  <c r="D197" i="2" s="1"/>
  <c r="L317" i="1"/>
  <c r="P317" i="1" s="1"/>
  <c r="R317" i="1" s="1"/>
  <c r="AD317" i="1" s="1"/>
  <c r="L264" i="1"/>
  <c r="P264" i="1" s="1"/>
  <c r="R264" i="1" s="1"/>
  <c r="AD264" i="1" s="1"/>
  <c r="L180" i="1"/>
  <c r="D177" i="2" s="1"/>
  <c r="L120" i="1"/>
  <c r="P120" i="1" s="1"/>
  <c r="R120" i="1" s="1"/>
  <c r="AD120" i="1" s="1"/>
  <c r="L238" i="1"/>
  <c r="P238" i="1" s="1"/>
  <c r="R238" i="1" s="1"/>
  <c r="AD238" i="1" s="1"/>
  <c r="L56" i="1"/>
  <c r="D53" i="2" s="1"/>
  <c r="L173" i="1"/>
  <c r="D170" i="2" s="1"/>
  <c r="L138" i="1"/>
  <c r="D135" i="2" s="1"/>
  <c r="L282" i="1"/>
  <c r="P282" i="1" s="1"/>
  <c r="R282" i="1" s="1"/>
  <c r="AD282" i="1" s="1"/>
  <c r="L22" i="1"/>
  <c r="P22" i="1" s="1"/>
  <c r="R22" i="1" s="1"/>
  <c r="AD22" i="1" s="1"/>
  <c r="L247" i="1"/>
  <c r="P247" i="1" s="1"/>
  <c r="R247" i="1" s="1"/>
  <c r="AD247" i="1" s="1"/>
  <c r="L289" i="1"/>
  <c r="P289" i="1" s="1"/>
  <c r="R289" i="1" s="1"/>
  <c r="AD289" i="1" s="1"/>
  <c r="L183" i="1"/>
  <c r="D180" i="2" s="1"/>
  <c r="L228" i="1"/>
  <c r="D225" i="2" s="1"/>
  <c r="L51" i="1"/>
  <c r="L117" i="1"/>
  <c r="D114" i="2" s="1"/>
  <c r="L267" i="1"/>
  <c r="P267" i="1" s="1"/>
  <c r="R267" i="1" s="1"/>
  <c r="AD267" i="1" s="1"/>
  <c r="L254" i="1"/>
  <c r="D251" i="2" s="1"/>
  <c r="L195" i="1"/>
  <c r="P195" i="1" s="1"/>
  <c r="R195" i="1" s="1"/>
  <c r="AD195" i="1" s="1"/>
  <c r="L137" i="1"/>
  <c r="D134" i="2" s="1"/>
  <c r="L166" i="1"/>
  <c r="D163" i="2" s="1"/>
  <c r="L233" i="1"/>
  <c r="P233" i="1" s="1"/>
  <c r="R233" i="1" s="1"/>
  <c r="AD233" i="1" s="1"/>
  <c r="L94" i="1"/>
  <c r="P94" i="1" s="1"/>
  <c r="R94" i="1" s="1"/>
  <c r="AD94" i="1" s="1"/>
  <c r="L162" i="1"/>
  <c r="P162" i="1" s="1"/>
  <c r="R162" i="1" s="1"/>
  <c r="AD162" i="1" s="1"/>
  <c r="L211" i="1"/>
  <c r="P211" i="1" s="1"/>
  <c r="R211" i="1" s="1"/>
  <c r="AD211" i="1" s="1"/>
  <c r="D287" i="2"/>
  <c r="L123" i="1"/>
  <c r="P123" i="1" s="1"/>
  <c r="R123" i="1" s="1"/>
  <c r="AD123" i="1" s="1"/>
  <c r="L126" i="1"/>
  <c r="P126" i="1" s="1"/>
  <c r="R126" i="1" s="1"/>
  <c r="AD126" i="1" s="1"/>
  <c r="L148" i="1"/>
  <c r="P148" i="1" s="1"/>
  <c r="R148" i="1" s="1"/>
  <c r="AD148" i="1" s="1"/>
  <c r="L312" i="1"/>
  <c r="P312" i="1" s="1"/>
  <c r="R312" i="1" s="1"/>
  <c r="AD312" i="1" s="1"/>
  <c r="L77" i="1"/>
  <c r="P77" i="1" s="1"/>
  <c r="R77" i="1" s="1"/>
  <c r="AD77" i="1" s="1"/>
  <c r="L297" i="1"/>
  <c r="L106" i="1"/>
  <c r="D103" i="2" s="1"/>
  <c r="L152" i="1"/>
  <c r="P152" i="1" s="1"/>
  <c r="R152" i="1" s="1"/>
  <c r="AD152" i="1" s="1"/>
  <c r="L38" i="1"/>
  <c r="D188" i="2"/>
  <c r="L253" i="1"/>
  <c r="P253" i="1" s="1"/>
  <c r="R253" i="1" s="1"/>
  <c r="AD253" i="1" s="1"/>
  <c r="L23" i="1"/>
  <c r="D20" i="2" s="1"/>
  <c r="L99" i="1"/>
  <c r="L275" i="1"/>
  <c r="D272" i="2" s="1"/>
  <c r="L299" i="1"/>
  <c r="D296" i="2" s="1"/>
  <c r="L50" i="1"/>
  <c r="D47" i="2" s="1"/>
  <c r="L161" i="1"/>
  <c r="P161" i="1" s="1"/>
  <c r="R161" i="1" s="1"/>
  <c r="AD161" i="1" s="1"/>
  <c r="L232" i="1"/>
  <c r="P232" i="1" s="1"/>
  <c r="R232" i="1" s="1"/>
  <c r="AD232" i="1" s="1"/>
  <c r="L243" i="1"/>
  <c r="P243" i="1" s="1"/>
  <c r="R243" i="1" s="1"/>
  <c r="AD243" i="1" s="1"/>
  <c r="L237" i="1"/>
  <c r="D234" i="2" s="1"/>
  <c r="L131" i="1"/>
  <c r="P131" i="1" s="1"/>
  <c r="R131" i="1" s="1"/>
  <c r="AD131" i="1" s="1"/>
  <c r="L159" i="1"/>
  <c r="P159" i="1" s="1"/>
  <c r="R159" i="1" s="1"/>
  <c r="AD159" i="1" s="1"/>
  <c r="L144" i="1"/>
  <c r="D141" i="2" s="1"/>
  <c r="L306" i="1"/>
  <c r="P306" i="1" s="1"/>
  <c r="R306" i="1" s="1"/>
  <c r="AD306" i="1" s="1"/>
  <c r="L90" i="1"/>
  <c r="P90" i="1" s="1"/>
  <c r="R90" i="1" s="1"/>
  <c r="AD90" i="1" s="1"/>
  <c r="L235" i="1"/>
  <c r="D232" i="2" s="1"/>
  <c r="L236" i="1"/>
  <c r="P236" i="1" s="1"/>
  <c r="R236" i="1" s="1"/>
  <c r="AD236" i="1" s="1"/>
  <c r="L260" i="1"/>
  <c r="D257" i="2" s="1"/>
  <c r="L69" i="1"/>
  <c r="D66" i="2" s="1"/>
  <c r="L18" i="1"/>
  <c r="D15" i="2" s="1"/>
  <c r="L70" i="1"/>
  <c r="P70" i="1" s="1"/>
  <c r="R70" i="1" s="1"/>
  <c r="AD70" i="1" s="1"/>
  <c r="L196" i="1"/>
  <c r="D193" i="2" s="1"/>
  <c r="L179" i="1"/>
  <c r="D176" i="2" s="1"/>
  <c r="L68" i="1"/>
  <c r="P68" i="1" s="1"/>
  <c r="R68" i="1" s="1"/>
  <c r="AD68" i="1" s="1"/>
  <c r="L87" i="1"/>
  <c r="D84" i="2" s="1"/>
  <c r="P241" i="1"/>
  <c r="R241" i="1" s="1"/>
  <c r="AD241" i="1" s="1"/>
  <c r="L326" i="1"/>
  <c r="P326" i="1" s="1"/>
  <c r="R326" i="1" s="1"/>
  <c r="AD326" i="1" s="1"/>
  <c r="L216" i="1"/>
  <c r="P216" i="1" s="1"/>
  <c r="R216" i="1" s="1"/>
  <c r="AD216" i="1" s="1"/>
  <c r="L141" i="1"/>
  <c r="D138" i="2" s="1"/>
  <c r="L249" i="1"/>
  <c r="P249" i="1" s="1"/>
  <c r="R249" i="1" s="1"/>
  <c r="AD249" i="1" s="1"/>
  <c r="L28" i="1"/>
  <c r="D25" i="2" s="1"/>
  <c r="L62" i="1"/>
  <c r="P62" i="1" s="1"/>
  <c r="R62" i="1" s="1"/>
  <c r="AD62" i="1" s="1"/>
  <c r="L75" i="1"/>
  <c r="D72" i="2" s="1"/>
  <c r="L111" i="1"/>
  <c r="D108" i="2" s="1"/>
  <c r="L81" i="1"/>
  <c r="D78" i="2" s="1"/>
  <c r="L322" i="1"/>
  <c r="D319" i="2" s="1"/>
  <c r="L268" i="1"/>
  <c r="P268" i="1" s="1"/>
  <c r="R268" i="1" s="1"/>
  <c r="AD268" i="1" s="1"/>
  <c r="L224" i="1"/>
  <c r="D221" i="2" s="1"/>
  <c r="L53" i="1"/>
  <c r="P53" i="1" s="1"/>
  <c r="R53" i="1" s="1"/>
  <c r="AD53" i="1" s="1"/>
  <c r="L298" i="1"/>
  <c r="D295" i="2" s="1"/>
  <c r="L27" i="1"/>
  <c r="D24" i="2" s="1"/>
  <c r="L55" i="1"/>
  <c r="P55" i="1" s="1"/>
  <c r="R55" i="1" s="1"/>
  <c r="AD55" i="1" s="1"/>
  <c r="D308" i="2"/>
  <c r="L49" i="1"/>
  <c r="P49" i="1" s="1"/>
  <c r="R49" i="1" s="1"/>
  <c r="AD49" i="1" s="1"/>
  <c r="L15" i="1"/>
  <c r="P15" i="1" s="1"/>
  <c r="R15" i="1" s="1"/>
  <c r="AD15" i="1" s="1"/>
  <c r="L279" i="1"/>
  <c r="D276" i="2" s="1"/>
  <c r="L325" i="1"/>
  <c r="P325" i="1" s="1"/>
  <c r="R325" i="1" s="1"/>
  <c r="AD325" i="1" s="1"/>
  <c r="L207" i="1"/>
  <c r="D204" i="2" s="1"/>
  <c r="L285" i="1"/>
  <c r="D282" i="2" s="1"/>
  <c r="L226" i="1"/>
  <c r="D223" i="2" s="1"/>
  <c r="L320" i="1"/>
  <c r="D317" i="2" s="1"/>
  <c r="L160" i="1"/>
  <c r="P160" i="1" s="1"/>
  <c r="R160" i="1" s="1"/>
  <c r="AD160" i="1" s="1"/>
  <c r="L95" i="1"/>
  <c r="P95" i="1" s="1"/>
  <c r="R95" i="1" s="1"/>
  <c r="AD95" i="1" s="1"/>
  <c r="L309" i="1"/>
  <c r="D306" i="2" s="1"/>
  <c r="L251" i="1"/>
  <c r="P251" i="1" s="1"/>
  <c r="R251" i="1" s="1"/>
  <c r="AD251" i="1" s="1"/>
  <c r="L184" i="1"/>
  <c r="D181" i="2" s="1"/>
  <c r="L121" i="1"/>
  <c r="D118" i="2" s="1"/>
  <c r="L14" i="1"/>
  <c r="P14" i="1" s="1"/>
  <c r="R14" i="1" s="1"/>
  <c r="AD14" i="1" s="1"/>
  <c r="L71" i="1"/>
  <c r="D68" i="2" s="1"/>
  <c r="L59" i="1"/>
  <c r="P59" i="1" s="1"/>
  <c r="R59" i="1" s="1"/>
  <c r="AD59" i="1" s="1"/>
  <c r="L171" i="1"/>
  <c r="P171" i="1" s="1"/>
  <c r="R171" i="1" s="1"/>
  <c r="AD171" i="1" s="1"/>
  <c r="L85" i="1"/>
  <c r="D82" i="2" s="1"/>
  <c r="L198" i="1"/>
  <c r="P198" i="1" s="1"/>
  <c r="R198" i="1" s="1"/>
  <c r="AD198" i="1" s="1"/>
  <c r="L153" i="1"/>
  <c r="D150" i="2" s="1"/>
  <c r="L185" i="1"/>
  <c r="D182" i="2" s="1"/>
  <c r="L47" i="1"/>
  <c r="P47" i="1" s="1"/>
  <c r="R47" i="1" s="1"/>
  <c r="AD47" i="1" s="1"/>
  <c r="L91" i="1"/>
  <c r="P91" i="1" s="1"/>
  <c r="R91" i="1" s="1"/>
  <c r="AD91" i="1" s="1"/>
  <c r="L143" i="1"/>
  <c r="P143" i="1" s="1"/>
  <c r="R143" i="1" s="1"/>
  <c r="AD143" i="1" s="1"/>
  <c r="L108" i="1"/>
  <c r="P108" i="1" s="1"/>
  <c r="R108" i="1" s="1"/>
  <c r="AD108" i="1" s="1"/>
  <c r="L277" i="1"/>
  <c r="D274" i="2" s="1"/>
  <c r="L252" i="1"/>
  <c r="D249" i="2" s="1"/>
  <c r="L225" i="1"/>
  <c r="P225" i="1" s="1"/>
  <c r="R225" i="1" s="1"/>
  <c r="AD225" i="1" s="1"/>
  <c r="L301" i="1"/>
  <c r="P301" i="1" s="1"/>
  <c r="R301" i="1" s="1"/>
  <c r="AD301" i="1" s="1"/>
  <c r="D139" i="2"/>
  <c r="L328" i="1"/>
  <c r="P328" i="1" s="1"/>
  <c r="R328" i="1" s="1"/>
  <c r="AD328" i="1" s="1"/>
  <c r="L189" i="1"/>
  <c r="D186" i="2" s="1"/>
  <c r="L288" i="1"/>
  <c r="P288" i="1" s="1"/>
  <c r="R288" i="1" s="1"/>
  <c r="AD288" i="1" s="1"/>
  <c r="L93" i="1"/>
  <c r="D90" i="2" s="1"/>
  <c r="L209" i="1"/>
  <c r="L86" i="1"/>
  <c r="D83" i="2" s="1"/>
  <c r="L30" i="1"/>
  <c r="D27" i="2" s="1"/>
  <c r="L175" i="1"/>
  <c r="P175" i="1" s="1"/>
  <c r="R175" i="1" s="1"/>
  <c r="AD175" i="1" s="1"/>
  <c r="L37" i="1"/>
  <c r="D34" i="2" s="1"/>
  <c r="L281" i="1"/>
  <c r="D278" i="2" s="1"/>
  <c r="L41" i="1"/>
  <c r="D38" i="2" s="1"/>
  <c r="L109" i="1"/>
  <c r="D106" i="2" s="1"/>
  <c r="L212" i="1"/>
  <c r="D209" i="2" s="1"/>
  <c r="L319" i="1"/>
  <c r="P319" i="1" s="1"/>
  <c r="R319" i="1" s="1"/>
  <c r="AD319" i="1" s="1"/>
  <c r="L242" i="1"/>
  <c r="D239" i="2" s="1"/>
  <c r="L323" i="1"/>
  <c r="D320" i="2" s="1"/>
  <c r="L21" i="1"/>
  <c r="P21" i="1" s="1"/>
  <c r="R21" i="1" s="1"/>
  <c r="AD21" i="1" s="1"/>
  <c r="L92" i="1"/>
  <c r="D89" i="2" s="1"/>
  <c r="L42" i="1"/>
  <c r="P42" i="1" s="1"/>
  <c r="R42" i="1" s="1"/>
  <c r="AD42" i="1" s="1"/>
  <c r="L321" i="1"/>
  <c r="L154" i="1"/>
  <c r="P154" i="1" s="1"/>
  <c r="R154" i="1" s="1"/>
  <c r="AD154" i="1" s="1"/>
  <c r="L304" i="1"/>
  <c r="D301" i="2" s="1"/>
  <c r="L65" i="1"/>
  <c r="D62" i="2" s="1"/>
  <c r="L105" i="1"/>
  <c r="P105" i="1" s="1"/>
  <c r="R105" i="1" s="1"/>
  <c r="AD105" i="1" s="1"/>
  <c r="L61" i="1"/>
  <c r="P61" i="1" s="1"/>
  <c r="R61" i="1" s="1"/>
  <c r="AD61" i="1" s="1"/>
  <c r="L269" i="1"/>
  <c r="L64" i="1"/>
  <c r="P64" i="1" s="1"/>
  <c r="R64" i="1" s="1"/>
  <c r="AD64" i="1" s="1"/>
  <c r="L133" i="1"/>
  <c r="D130" i="2" s="1"/>
  <c r="L295" i="1"/>
  <c r="L201" i="1"/>
  <c r="D198" i="2" s="1"/>
  <c r="L33" i="1"/>
  <c r="D30" i="2" s="1"/>
  <c r="L186" i="1"/>
  <c r="P186" i="1" s="1"/>
  <c r="R186" i="1" s="1"/>
  <c r="AD186" i="1" s="1"/>
  <c r="L116" i="1"/>
  <c r="P116" i="1" s="1"/>
  <c r="R116" i="1" s="1"/>
  <c r="AD116" i="1" s="1"/>
  <c r="L215" i="1"/>
  <c r="D212" i="2" s="1"/>
  <c r="L35" i="1"/>
  <c r="P35" i="1" s="1"/>
  <c r="R35" i="1" s="1"/>
  <c r="AD35" i="1" s="1"/>
  <c r="L178" i="1"/>
  <c r="D175" i="2" s="1"/>
  <c r="L129" i="1"/>
  <c r="P129" i="1" s="1"/>
  <c r="R129" i="1" s="1"/>
  <c r="AD129" i="1" s="1"/>
  <c r="L73" i="1"/>
  <c r="D70" i="2" s="1"/>
  <c r="L78" i="1"/>
  <c r="D75" i="2" s="1"/>
  <c r="L60" i="1"/>
  <c r="P60" i="1" s="1"/>
  <c r="R60" i="1" s="1"/>
  <c r="AD60" i="1" s="1"/>
  <c r="L262" i="1"/>
  <c r="D259" i="2" s="1"/>
  <c r="O4" i="1"/>
  <c r="V4" i="3" s="1"/>
  <c r="V8" i="3" s="1"/>
  <c r="L164" i="1"/>
  <c r="P164" i="1" s="1"/>
  <c r="R164" i="1" s="1"/>
  <c r="AD164" i="1" s="1"/>
  <c r="L29" i="1"/>
  <c r="D26" i="2" s="1"/>
  <c r="L39" i="1"/>
  <c r="D36" i="2" s="1"/>
  <c r="L294" i="1"/>
  <c r="D291" i="2" s="1"/>
  <c r="L140" i="1"/>
  <c r="P140" i="1" s="1"/>
  <c r="R140" i="1" s="1"/>
  <c r="AD140" i="1" s="1"/>
  <c r="L248" i="1"/>
  <c r="P248" i="1" s="1"/>
  <c r="R248" i="1" s="1"/>
  <c r="AD248" i="1" s="1"/>
  <c r="L258" i="1"/>
  <c r="D255" i="2" s="1"/>
  <c r="L88" i="1"/>
  <c r="P88" i="1" s="1"/>
  <c r="R88" i="1" s="1"/>
  <c r="AD88" i="1" s="1"/>
  <c r="L305" i="1"/>
  <c r="P305" i="1" s="1"/>
  <c r="R305" i="1" s="1"/>
  <c r="AD305" i="1" s="1"/>
  <c r="L25" i="1"/>
  <c r="L16" i="1"/>
  <c r="D13" i="2" s="1"/>
  <c r="L266" i="1"/>
  <c r="L151" i="1"/>
  <c r="D148" i="2" s="1"/>
  <c r="L210" i="1"/>
  <c r="L96" i="1"/>
  <c r="D93" i="2" s="1"/>
  <c r="L13" i="1"/>
  <c r="P13" i="1" s="1"/>
  <c r="R13" i="1" s="1"/>
  <c r="AD13" i="1" s="1"/>
  <c r="L276" i="1"/>
  <c r="P276" i="1" s="1"/>
  <c r="R276" i="1" s="1"/>
  <c r="AD276" i="1" s="1"/>
  <c r="L128" i="1"/>
  <c r="D125" i="2" s="1"/>
  <c r="L204" i="1"/>
  <c r="D201" i="2" s="1"/>
  <c r="L155" i="1"/>
  <c r="P155" i="1" s="1"/>
  <c r="R155" i="1" s="1"/>
  <c r="AD155" i="1" s="1"/>
  <c r="L84" i="1"/>
  <c r="D81" i="2" s="1"/>
  <c r="L293" i="1"/>
  <c r="D290" i="2" s="1"/>
  <c r="L327" i="1"/>
  <c r="L83" i="1"/>
  <c r="P83" i="1" s="1"/>
  <c r="R83" i="1" s="1"/>
  <c r="AD83" i="1" s="1"/>
  <c r="L181" i="1"/>
  <c r="P181" i="1" s="1"/>
  <c r="R181" i="1" s="1"/>
  <c r="AD181" i="1" s="1"/>
  <c r="L302" i="1"/>
  <c r="P302" i="1" s="1"/>
  <c r="R302" i="1" s="1"/>
  <c r="AD302" i="1" s="1"/>
  <c r="L40" i="1"/>
  <c r="P40" i="1" s="1"/>
  <c r="R40" i="1" s="1"/>
  <c r="AD40" i="1" s="1"/>
  <c r="L130" i="1"/>
  <c r="D127" i="2" s="1"/>
  <c r="L54" i="1"/>
  <c r="P54" i="1" s="1"/>
  <c r="R54" i="1" s="1"/>
  <c r="AD54" i="1" s="1"/>
  <c r="L190" i="1"/>
  <c r="D187" i="2" s="1"/>
  <c r="L188" i="1"/>
  <c r="D185" i="2" s="1"/>
  <c r="L134" i="1"/>
  <c r="P134" i="1" s="1"/>
  <c r="R134" i="1" s="1"/>
  <c r="AD134" i="1" s="1"/>
  <c r="L280" i="1"/>
  <c r="D277" i="2" s="1"/>
  <c r="L10" i="1"/>
  <c r="D7" i="2" s="1"/>
  <c r="L26" i="1"/>
  <c r="D23" i="2" s="1"/>
  <c r="L125" i="1"/>
  <c r="D122" i="2" s="1"/>
  <c r="L310" i="1"/>
  <c r="D307" i="2" s="1"/>
  <c r="L193" i="1"/>
  <c r="P193" i="1" s="1"/>
  <c r="R193" i="1" s="1"/>
  <c r="AD193" i="1" s="1"/>
  <c r="L8" i="1"/>
  <c r="P8" i="1" s="1"/>
  <c r="R8" i="1" s="1"/>
  <c r="AD8" i="1" s="1"/>
  <c r="L48" i="1"/>
  <c r="L278" i="1"/>
  <c r="P278" i="1" s="1"/>
  <c r="R278" i="1" s="1"/>
  <c r="AD278" i="1" s="1"/>
  <c r="L76" i="1"/>
  <c r="P76" i="1" s="1"/>
  <c r="R76" i="1" s="1"/>
  <c r="AD76" i="1" s="1"/>
  <c r="L103" i="1"/>
  <c r="D100" i="2" s="1"/>
  <c r="L100" i="1"/>
  <c r="D97" i="2" s="1"/>
  <c r="L194" i="1"/>
  <c r="P67" i="1"/>
  <c r="R67" i="1" s="1"/>
  <c r="AD67" i="1" s="1"/>
  <c r="D321" i="2"/>
  <c r="P170" i="1"/>
  <c r="R170" i="1" s="1"/>
  <c r="AD170" i="1" s="1"/>
  <c r="P26" i="1"/>
  <c r="R26" i="1" s="1"/>
  <c r="AD26" i="1" s="1"/>
  <c r="D109" i="2"/>
  <c r="P156" i="1"/>
  <c r="R156" i="1" s="1"/>
  <c r="AD156" i="1" s="1"/>
  <c r="P300" i="1"/>
  <c r="R300" i="1" s="1"/>
  <c r="AD300" i="1" s="1"/>
  <c r="D189" i="2"/>
  <c r="P205" i="1"/>
  <c r="R205" i="1" s="1"/>
  <c r="AD205" i="1" s="1"/>
  <c r="D219" i="2"/>
  <c r="D218" i="2"/>
  <c r="P114" i="1"/>
  <c r="R114" i="1" s="1"/>
  <c r="AD114" i="1" s="1"/>
  <c r="D107" i="2"/>
  <c r="P219" i="1"/>
  <c r="R219" i="1" s="1"/>
  <c r="AD219" i="1" s="1"/>
  <c r="P206" i="1"/>
  <c r="R206" i="1" s="1"/>
  <c r="AD206" i="1" s="1"/>
  <c r="P229" i="1"/>
  <c r="R229" i="1" s="1"/>
  <c r="AD229" i="1" s="1"/>
  <c r="P146" i="1"/>
  <c r="R146" i="1" s="1"/>
  <c r="AD146" i="1" s="1"/>
  <c r="P104" i="1"/>
  <c r="R104" i="1" s="1"/>
  <c r="AD104" i="1" s="1"/>
  <c r="D283" i="2"/>
  <c r="P174" i="1"/>
  <c r="R174" i="1" s="1"/>
  <c r="AD174" i="1" s="1"/>
  <c r="P132" i="1"/>
  <c r="R132" i="1" s="1"/>
  <c r="AD132" i="1" s="1"/>
  <c r="P79" i="1"/>
  <c r="R79" i="1" s="1"/>
  <c r="AD79" i="1" s="1"/>
  <c r="D16" i="2"/>
  <c r="P220" i="1"/>
  <c r="R220" i="1" s="1"/>
  <c r="AD220" i="1" s="1"/>
  <c r="P36" i="1"/>
  <c r="R36" i="1" s="1"/>
  <c r="AD36" i="1" s="1"/>
  <c r="P234" i="1"/>
  <c r="R234" i="1" s="1"/>
  <c r="AD234" i="1" s="1"/>
  <c r="P217" i="1"/>
  <c r="R217" i="1" s="1"/>
  <c r="AD217" i="1" s="1"/>
  <c r="D300" i="2"/>
  <c r="D173" i="2"/>
  <c r="P176" i="1"/>
  <c r="R176" i="1" s="1"/>
  <c r="AD176" i="1" s="1"/>
  <c r="P308" i="1"/>
  <c r="R308" i="1" s="1"/>
  <c r="AD308" i="1" s="1"/>
  <c r="P113" i="1"/>
  <c r="R113" i="1" s="1"/>
  <c r="AD113" i="1" s="1"/>
  <c r="P16" i="1"/>
  <c r="R16" i="1" s="1"/>
  <c r="AD16" i="1" s="1"/>
  <c r="P9" i="1"/>
  <c r="R9" i="1" s="1"/>
  <c r="AD9" i="1" s="1"/>
  <c r="D184" i="2"/>
  <c r="P145" i="1"/>
  <c r="R145" i="1" s="1"/>
  <c r="AD145" i="1" s="1"/>
  <c r="D71" i="2"/>
  <c r="D260" i="2"/>
  <c r="D166" i="2"/>
  <c r="P169" i="1"/>
  <c r="R169" i="1" s="1"/>
  <c r="AD169" i="1" s="1"/>
  <c r="P329" i="1"/>
  <c r="R329" i="1" s="1"/>
  <c r="AD329" i="1" s="1"/>
  <c r="D326" i="2"/>
  <c r="D312" i="2"/>
  <c r="P315" i="1"/>
  <c r="R315" i="1" s="1"/>
  <c r="AD315" i="1" s="1"/>
  <c r="D174" i="2"/>
  <c r="D63" i="2"/>
  <c r="P66" i="1"/>
  <c r="R66" i="1" s="1"/>
  <c r="AD66" i="1" s="1"/>
  <c r="P332" i="1"/>
  <c r="R332" i="1" s="1"/>
  <c r="AD332" i="1" s="1"/>
  <c r="D329" i="2"/>
  <c r="P11" i="1"/>
  <c r="R11" i="1" s="1"/>
  <c r="AD11" i="1" s="1"/>
  <c r="D8" i="2"/>
  <c r="P224" i="1"/>
  <c r="R224" i="1" s="1"/>
  <c r="AD224" i="1" s="1"/>
  <c r="P239" i="1"/>
  <c r="R239" i="1" s="1"/>
  <c r="AD239" i="1" s="1"/>
  <c r="D236" i="2"/>
  <c r="D119" i="2"/>
  <c r="P122" i="1"/>
  <c r="R122" i="1" s="1"/>
  <c r="AD122" i="1" s="1"/>
  <c r="P313" i="1"/>
  <c r="R313" i="1" s="1"/>
  <c r="AD313" i="1" s="1"/>
  <c r="D310" i="2"/>
  <c r="P183" i="1"/>
  <c r="R183" i="1" s="1"/>
  <c r="AD183" i="1" s="1"/>
  <c r="D304" i="2"/>
  <c r="P307" i="1"/>
  <c r="R307" i="1" s="1"/>
  <c r="AD307" i="1" s="1"/>
  <c r="D199" i="2"/>
  <c r="P202" i="1"/>
  <c r="R202" i="1" s="1"/>
  <c r="AD202" i="1" s="1"/>
  <c r="P147" i="1"/>
  <c r="R147" i="1" s="1"/>
  <c r="AD147" i="1" s="1"/>
  <c r="D144" i="2"/>
  <c r="D136" i="2"/>
  <c r="P139" i="1"/>
  <c r="R139" i="1" s="1"/>
  <c r="AD139" i="1" s="1"/>
  <c r="D77" i="2"/>
  <c r="P80" i="1"/>
  <c r="R80" i="1" s="1"/>
  <c r="AD80" i="1" s="1"/>
  <c r="D220" i="2"/>
  <c r="P223" i="1"/>
  <c r="R223" i="1" s="1"/>
  <c r="AD223" i="1" s="1"/>
  <c r="P52" i="1"/>
  <c r="R52" i="1" s="1"/>
  <c r="AD52" i="1" s="1"/>
  <c r="D200" i="2"/>
  <c r="P262" i="1"/>
  <c r="R262" i="1" s="1"/>
  <c r="AD262" i="1" s="1"/>
  <c r="D311" i="2"/>
  <c r="P314" i="1"/>
  <c r="R314" i="1" s="1"/>
  <c r="AD314" i="1" s="1"/>
  <c r="P115" i="1"/>
  <c r="R115" i="1" s="1"/>
  <c r="AD115" i="1" s="1"/>
  <c r="D112" i="2"/>
  <c r="D121" i="2"/>
  <c r="P124" i="1"/>
  <c r="R124" i="1" s="1"/>
  <c r="AD124" i="1" s="1"/>
  <c r="D267" i="2"/>
  <c r="P270" i="1"/>
  <c r="R270" i="1" s="1"/>
  <c r="AD270" i="1" s="1"/>
  <c r="P257" i="1"/>
  <c r="R257" i="1" s="1"/>
  <c r="AD257" i="1" s="1"/>
  <c r="D254" i="2"/>
  <c r="D281" i="2"/>
  <c r="P284" i="1"/>
  <c r="R284" i="1" s="1"/>
  <c r="AD284" i="1" s="1"/>
  <c r="P230" i="1"/>
  <c r="R230" i="1" s="1"/>
  <c r="AD230" i="1" s="1"/>
  <c r="D227" i="2"/>
  <c r="P29" i="1"/>
  <c r="R29" i="1" s="1"/>
  <c r="AD29" i="1" s="1"/>
  <c r="D105" i="2"/>
  <c r="D95" i="2"/>
  <c r="P98" i="1"/>
  <c r="R98" i="1" s="1"/>
  <c r="AD98" i="1" s="1"/>
  <c r="D315" i="2"/>
  <c r="P318" i="1"/>
  <c r="R318" i="1" s="1"/>
  <c r="AD318" i="1" s="1"/>
  <c r="D164" i="2"/>
  <c r="P167" i="1"/>
  <c r="R167" i="1" s="1"/>
  <c r="AD167" i="1" s="1"/>
  <c r="D155" i="2"/>
  <c r="P158" i="1"/>
  <c r="R158" i="1" s="1"/>
  <c r="AD158" i="1" s="1"/>
  <c r="D293" i="2"/>
  <c r="P296" i="1"/>
  <c r="R296" i="1" s="1"/>
  <c r="AD296" i="1" s="1"/>
  <c r="D42" i="2"/>
  <c r="P45" i="1"/>
  <c r="R45" i="1" s="1"/>
  <c r="AD45" i="1" s="1"/>
  <c r="P213" i="1"/>
  <c r="R213" i="1" s="1"/>
  <c r="AD213" i="1" s="1"/>
  <c r="D210" i="2"/>
  <c r="D215" i="2"/>
  <c r="P218" i="1"/>
  <c r="R218" i="1" s="1"/>
  <c r="AD218" i="1" s="1"/>
  <c r="P89" i="1"/>
  <c r="R89" i="1" s="1"/>
  <c r="AD89" i="1" s="1"/>
  <c r="D86" i="2"/>
  <c r="P245" i="1"/>
  <c r="R245" i="1" s="1"/>
  <c r="AD245" i="1" s="1"/>
  <c r="D242" i="2"/>
  <c r="D132" i="2"/>
  <c r="P135" i="1"/>
  <c r="R135" i="1" s="1"/>
  <c r="AD135" i="1" s="1"/>
  <c r="D55" i="2"/>
  <c r="P58" i="1"/>
  <c r="R58" i="1" s="1"/>
  <c r="AD58" i="1" s="1"/>
  <c r="P331" i="1"/>
  <c r="R331" i="1" s="1"/>
  <c r="AD331" i="1" s="1"/>
  <c r="D328" i="2"/>
  <c r="D80" i="2"/>
  <c r="P259" i="1"/>
  <c r="R259" i="1" s="1"/>
  <c r="AD259" i="1" s="1"/>
  <c r="D256" i="2"/>
  <c r="D146" i="2"/>
  <c r="P149" i="1"/>
  <c r="R149" i="1" s="1"/>
  <c r="AD149" i="1" s="1"/>
  <c r="D268" i="2"/>
  <c r="P271" i="1"/>
  <c r="R271" i="1" s="1"/>
  <c r="AD271" i="1" s="1"/>
  <c r="D289" i="2"/>
  <c r="P292" i="1"/>
  <c r="R292" i="1" s="1"/>
  <c r="AD292" i="1" s="1"/>
  <c r="D313" i="2"/>
  <c r="P316" i="1"/>
  <c r="R316" i="1" s="1"/>
  <c r="AD316" i="1" s="1"/>
  <c r="P180" i="1"/>
  <c r="R180" i="1" s="1"/>
  <c r="AD180" i="1" s="1"/>
  <c r="D250" i="2"/>
  <c r="D124" i="2"/>
  <c r="P127" i="1"/>
  <c r="R127" i="1" s="1"/>
  <c r="AD127" i="1" s="1"/>
  <c r="P201" i="1"/>
  <c r="R201" i="1" s="1"/>
  <c r="AD201" i="1" s="1"/>
  <c r="D241" i="2"/>
  <c r="P244" i="1"/>
  <c r="R244" i="1" s="1"/>
  <c r="AD244" i="1" s="1"/>
  <c r="D224" i="2"/>
  <c r="P227" i="1"/>
  <c r="R227" i="1" s="1"/>
  <c r="AD227" i="1" s="1"/>
  <c r="P273" i="1"/>
  <c r="R273" i="1" s="1"/>
  <c r="AD273" i="1" s="1"/>
  <c r="D270" i="2"/>
  <c r="D165" i="2"/>
  <c r="P168" i="1"/>
  <c r="R168" i="1" s="1"/>
  <c r="AD168" i="1" s="1"/>
  <c r="D60" i="2"/>
  <c r="P63" i="1"/>
  <c r="R63" i="1" s="1"/>
  <c r="AD63" i="1" s="1"/>
  <c r="P285" i="1"/>
  <c r="R285" i="1" s="1"/>
  <c r="AD285" i="1" s="1"/>
  <c r="D253" i="2"/>
  <c r="P256" i="1"/>
  <c r="R256" i="1" s="1"/>
  <c r="AD256" i="1" s="1"/>
  <c r="D29" i="2"/>
  <c r="P32" i="1"/>
  <c r="R32" i="1" s="1"/>
  <c r="AD32" i="1" s="1"/>
  <c r="P87" i="1"/>
  <c r="R87" i="1" s="1"/>
  <c r="AD87" i="1" s="1"/>
  <c r="P203" i="1"/>
  <c r="R203" i="1" s="1"/>
  <c r="AD203" i="1" s="1"/>
  <c r="D322" i="2"/>
  <c r="D194" i="2"/>
  <c r="P197" i="1"/>
  <c r="R197" i="1" s="1"/>
  <c r="AD197" i="1" s="1"/>
  <c r="D262" i="2"/>
  <c r="P265" i="1"/>
  <c r="R265" i="1" s="1"/>
  <c r="AD265" i="1" s="1"/>
  <c r="D28" i="2"/>
  <c r="P31" i="1"/>
  <c r="R31" i="1" s="1"/>
  <c r="AD31" i="1" s="1"/>
  <c r="D314" i="2"/>
  <c r="D41" i="2"/>
  <c r="P44" i="1"/>
  <c r="R44" i="1" s="1"/>
  <c r="AD44" i="1" s="1"/>
  <c r="D284" i="2"/>
  <c r="P287" i="1"/>
  <c r="R287" i="1" s="1"/>
  <c r="AD287" i="1" s="1"/>
  <c r="D9" i="2"/>
  <c r="P12" i="1"/>
  <c r="R12" i="1" s="1"/>
  <c r="AD12" i="1" s="1"/>
  <c r="P34" i="1"/>
  <c r="R34" i="1" s="1"/>
  <c r="AD34" i="1" s="1"/>
  <c r="D31" i="2"/>
  <c r="D269" i="2"/>
  <c r="P272" i="1"/>
  <c r="R272" i="1" s="1"/>
  <c r="AD272" i="1" s="1"/>
  <c r="D17" i="3"/>
  <c r="D271" i="2"/>
  <c r="P274" i="1"/>
  <c r="R274" i="1" s="1"/>
  <c r="AD274" i="1" s="1"/>
  <c r="D264" i="2"/>
  <c r="D17" i="2"/>
  <c r="P20" i="1"/>
  <c r="R20" i="1" s="1"/>
  <c r="AD20" i="1" s="1"/>
  <c r="P283" i="1"/>
  <c r="R283" i="1" s="1"/>
  <c r="AD283" i="1" s="1"/>
  <c r="D280" i="2"/>
  <c r="D243" i="2"/>
  <c r="P246" i="1"/>
  <c r="R246" i="1" s="1"/>
  <c r="AD246" i="1" s="1"/>
  <c r="D98" i="2"/>
  <c r="P101" i="1"/>
  <c r="R101" i="1" s="1"/>
  <c r="AD101" i="1" s="1"/>
  <c r="D14" i="2"/>
  <c r="P17" i="1"/>
  <c r="R17" i="1" s="1"/>
  <c r="AD17" i="1" s="1"/>
  <c r="P182" i="1"/>
  <c r="R182" i="1" s="1"/>
  <c r="AD182" i="1" s="1"/>
  <c r="D179" i="2"/>
  <c r="D288" i="2"/>
  <c r="P291" i="1"/>
  <c r="R291" i="1" s="1"/>
  <c r="AD291" i="1" s="1"/>
  <c r="P150" i="1"/>
  <c r="R150" i="1" s="1"/>
  <c r="AD150" i="1" s="1"/>
  <c r="D147" i="2"/>
  <c r="D258" i="2"/>
  <c r="P261" i="1"/>
  <c r="R261" i="1" s="1"/>
  <c r="AD261" i="1" s="1"/>
  <c r="P210" i="1"/>
  <c r="R210" i="1" s="1"/>
  <c r="AD210" i="1" s="1"/>
  <c r="D207" i="2"/>
  <c r="P330" i="1"/>
  <c r="R330" i="1" s="1"/>
  <c r="AD330" i="1" s="1"/>
  <c r="D327" i="2"/>
  <c r="P199" i="1"/>
  <c r="R199" i="1" s="1"/>
  <c r="AD199" i="1" s="1"/>
  <c r="D196" i="2"/>
  <c r="D115" i="2"/>
  <c r="P118" i="1"/>
  <c r="R118" i="1" s="1"/>
  <c r="AD118" i="1" s="1"/>
  <c r="D104" i="2"/>
  <c r="P107" i="1"/>
  <c r="R107" i="1" s="1"/>
  <c r="AD107" i="1" s="1"/>
  <c r="D247" i="2"/>
  <c r="P250" i="1"/>
  <c r="R250" i="1" s="1"/>
  <c r="AD250" i="1" s="1"/>
  <c r="P99" i="1"/>
  <c r="R99" i="1" s="1"/>
  <c r="AD99" i="1" s="1"/>
  <c r="D96" i="2"/>
  <c r="P327" i="1"/>
  <c r="R327" i="1" s="1"/>
  <c r="AD327" i="1" s="1"/>
  <c r="D324" i="2"/>
  <c r="D206" i="2"/>
  <c r="P209" i="1"/>
  <c r="R209" i="1" s="1"/>
  <c r="AD209" i="1" s="1"/>
  <c r="D162" i="2"/>
  <c r="P165" i="1"/>
  <c r="R165" i="1" s="1"/>
  <c r="AD165" i="1" s="1"/>
  <c r="D169" i="2"/>
  <c r="P172" i="1"/>
  <c r="R172" i="1" s="1"/>
  <c r="AD172" i="1" s="1"/>
  <c r="D168" i="2"/>
  <c r="D40" i="2"/>
  <c r="P43" i="1"/>
  <c r="R43" i="1" s="1"/>
  <c r="AD43" i="1" s="1"/>
  <c r="D237" i="2"/>
  <c r="P240" i="1"/>
  <c r="R240" i="1" s="1"/>
  <c r="AD240" i="1" s="1"/>
  <c r="D178" i="2"/>
  <c r="P119" i="1"/>
  <c r="R119" i="1" s="1"/>
  <c r="AD119" i="1" s="1"/>
  <c r="D116" i="2"/>
  <c r="D292" i="2"/>
  <c r="P295" i="1"/>
  <c r="R295" i="1" s="1"/>
  <c r="AD295" i="1" s="1"/>
  <c r="D133" i="2"/>
  <c r="P136" i="1"/>
  <c r="R136" i="1" s="1"/>
  <c r="AD136" i="1" s="1"/>
  <c r="P237" i="1"/>
  <c r="R237" i="1" s="1"/>
  <c r="AD237" i="1" s="1"/>
  <c r="P208" i="1"/>
  <c r="R208" i="1" s="1"/>
  <c r="AD208" i="1" s="1"/>
  <c r="D205" i="2"/>
  <c r="D160" i="2"/>
  <c r="P163" i="1"/>
  <c r="R163" i="1" s="1"/>
  <c r="AD163" i="1" s="1"/>
  <c r="P57" i="1"/>
  <c r="R57" i="1" s="1"/>
  <c r="AD57" i="1" s="1"/>
  <c r="D54" i="2"/>
  <c r="P231" i="1"/>
  <c r="R231" i="1" s="1"/>
  <c r="AD231" i="1" s="1"/>
  <c r="D228" i="2"/>
  <c r="D252" i="2"/>
  <c r="P255" i="1"/>
  <c r="R255" i="1" s="1"/>
  <c r="AD255" i="1" s="1"/>
  <c r="D79" i="2"/>
  <c r="P82" i="1"/>
  <c r="R82" i="1" s="1"/>
  <c r="AD82" i="1" s="1"/>
  <c r="P214" i="1"/>
  <c r="R214" i="1" s="1"/>
  <c r="AD214" i="1" s="1"/>
  <c r="D211" i="2"/>
  <c r="D195" i="2"/>
  <c r="P72" i="1"/>
  <c r="R72" i="1" s="1"/>
  <c r="AD72" i="1" s="1"/>
  <c r="D69" i="2"/>
  <c r="D21" i="2"/>
  <c r="P24" i="1"/>
  <c r="R24" i="1" s="1"/>
  <c r="AD24" i="1" s="1"/>
  <c r="D43" i="2"/>
  <c r="P46" i="1"/>
  <c r="R46" i="1" s="1"/>
  <c r="AD46" i="1" s="1"/>
  <c r="D154" i="2"/>
  <c r="P157" i="1"/>
  <c r="R157" i="1" s="1"/>
  <c r="AD157" i="1" s="1"/>
  <c r="P51" i="1"/>
  <c r="R51" i="1" s="1"/>
  <c r="AD51" i="1" s="1"/>
  <c r="D48" i="2"/>
  <c r="D87" i="2"/>
  <c r="D94" i="2"/>
  <c r="P97" i="1"/>
  <c r="R97" i="1" s="1"/>
  <c r="AD97" i="1" s="1"/>
  <c r="D159" i="2" l="1"/>
  <c r="P322" i="1"/>
  <c r="R322" i="1" s="1"/>
  <c r="AD322" i="1" s="1"/>
  <c r="P200" i="1"/>
  <c r="R200" i="1" s="1"/>
  <c r="AD200" i="1" s="1"/>
  <c r="D65" i="2"/>
  <c r="D5" i="2"/>
  <c r="D286" i="2"/>
  <c r="D156" i="2"/>
  <c r="D222" i="2"/>
  <c r="P207" i="1"/>
  <c r="R207" i="1" s="1"/>
  <c r="AD207" i="1" s="1"/>
  <c r="D151" i="2"/>
  <c r="D12" i="2"/>
  <c r="D183" i="2"/>
  <c r="D303" i="2"/>
  <c r="D235" i="2"/>
  <c r="P27" i="1"/>
  <c r="R27" i="1" s="1"/>
  <c r="AD27" i="1" s="1"/>
  <c r="D233" i="2"/>
  <c r="D323" i="2"/>
  <c r="D120" i="2"/>
  <c r="D50" i="2"/>
  <c r="D92" i="2"/>
  <c r="P109" i="1"/>
  <c r="R109" i="1" s="1"/>
  <c r="AD109" i="1" s="1"/>
  <c r="D265" i="2"/>
  <c r="D145" i="2"/>
  <c r="D298" i="2"/>
  <c r="P299" i="1"/>
  <c r="R299" i="1" s="1"/>
  <c r="AD299" i="1" s="1"/>
  <c r="P93" i="1"/>
  <c r="R93" i="1" s="1"/>
  <c r="AD93" i="1" s="1"/>
  <c r="D208" i="2"/>
  <c r="P30" i="1"/>
  <c r="R30" i="1" s="1"/>
  <c r="AD30" i="1" s="1"/>
  <c r="P144" i="1"/>
  <c r="R144" i="1" s="1"/>
  <c r="AD144" i="1" s="1"/>
  <c r="P85" i="1"/>
  <c r="R85" i="1" s="1"/>
  <c r="AD85" i="1" s="1"/>
  <c r="D113" i="2"/>
  <c r="D246" i="2"/>
  <c r="P228" i="1"/>
  <c r="R228" i="1" s="1"/>
  <c r="AD228" i="1" s="1"/>
  <c r="D275" i="2"/>
  <c r="D261" i="2"/>
  <c r="P151" i="1"/>
  <c r="R151" i="1" s="1"/>
  <c r="AD151" i="1" s="1"/>
  <c r="P37" i="1"/>
  <c r="R37" i="1" s="1"/>
  <c r="AD37" i="1" s="1"/>
  <c r="P226" i="1"/>
  <c r="R226" i="1" s="1"/>
  <c r="AD226" i="1" s="1"/>
  <c r="D88" i="2"/>
  <c r="P33" i="1"/>
  <c r="R33" i="1" s="1"/>
  <c r="AD33" i="1" s="1"/>
  <c r="P23" i="1"/>
  <c r="R23" i="1" s="1"/>
  <c r="AD23" i="1" s="1"/>
  <c r="D44" i="2"/>
  <c r="R3" i="1"/>
  <c r="M52" i="1" s="1"/>
  <c r="Y52" i="1" s="1"/>
  <c r="N49" i="2" s="1"/>
  <c r="D46" i="2"/>
  <c r="D192" i="2"/>
  <c r="P138" i="1"/>
  <c r="R138" i="1" s="1"/>
  <c r="AD138" i="1" s="1"/>
  <c r="D57" i="2"/>
  <c r="P133" i="1"/>
  <c r="R133" i="1" s="1"/>
  <c r="AD133" i="1" s="1"/>
  <c r="P309" i="1"/>
  <c r="R309" i="1" s="1"/>
  <c r="AD309" i="1" s="1"/>
  <c r="D117" i="2"/>
  <c r="P28" i="1"/>
  <c r="R28" i="1" s="1"/>
  <c r="AD28" i="1" s="1"/>
  <c r="D248" i="2"/>
  <c r="D56" i="2"/>
  <c r="P173" i="1"/>
  <c r="R173" i="1" s="1"/>
  <c r="AD173" i="1" s="1"/>
  <c r="P69" i="1"/>
  <c r="R69" i="1" s="1"/>
  <c r="AD69" i="1" s="1"/>
  <c r="P293" i="1"/>
  <c r="R293" i="1" s="1"/>
  <c r="AD293" i="1" s="1"/>
  <c r="P323" i="1"/>
  <c r="R323" i="1" s="1"/>
  <c r="AD323" i="1" s="1"/>
  <c r="D158" i="2"/>
  <c r="D131" i="2"/>
  <c r="P184" i="1"/>
  <c r="R184" i="1" s="1"/>
  <c r="AD184" i="1" s="1"/>
  <c r="P320" i="1"/>
  <c r="R320" i="1" s="1"/>
  <c r="AD320" i="1" s="1"/>
  <c r="P56" i="1"/>
  <c r="R56" i="1" s="1"/>
  <c r="AD56" i="1" s="1"/>
  <c r="P260" i="1"/>
  <c r="R260" i="1" s="1"/>
  <c r="AD260" i="1" s="1"/>
  <c r="P137" i="1"/>
  <c r="R137" i="1" s="1"/>
  <c r="AD137" i="1" s="1"/>
  <c r="P50" i="1"/>
  <c r="R50" i="1" s="1"/>
  <c r="AD50" i="1" s="1"/>
  <c r="D213" i="2"/>
  <c r="P153" i="1"/>
  <c r="R153" i="1" s="1"/>
  <c r="AD153" i="1" s="1"/>
  <c r="P10" i="1"/>
  <c r="R10" i="1" s="1"/>
  <c r="AD10" i="1" s="1"/>
  <c r="P18" i="1"/>
  <c r="R18" i="1" s="1"/>
  <c r="AD18" i="1" s="1"/>
  <c r="D140" i="2"/>
  <c r="P298" i="1"/>
  <c r="R298" i="1" s="1"/>
  <c r="AD298" i="1" s="1"/>
  <c r="P258" i="1"/>
  <c r="R258" i="1" s="1"/>
  <c r="AD258" i="1" s="1"/>
  <c r="D128" i="2"/>
  <c r="D273" i="2"/>
  <c r="P196" i="1"/>
  <c r="R196" i="1" s="1"/>
  <c r="AD196" i="1" s="1"/>
  <c r="D230" i="2"/>
  <c r="D309" i="2"/>
  <c r="P141" i="1"/>
  <c r="R141" i="1" s="1"/>
  <c r="AD141" i="1" s="1"/>
  <c r="P297" i="1"/>
  <c r="R297" i="1" s="1"/>
  <c r="AD297" i="1" s="1"/>
  <c r="D294" i="2"/>
  <c r="D67" i="2"/>
  <c r="D279" i="2"/>
  <c r="P252" i="1"/>
  <c r="R252" i="1" s="1"/>
  <c r="AD252" i="1" s="1"/>
  <c r="P65" i="1"/>
  <c r="R65" i="1" s="1"/>
  <c r="AD65" i="1" s="1"/>
  <c r="D59" i="2"/>
  <c r="P178" i="1"/>
  <c r="R178" i="1" s="1"/>
  <c r="AD178" i="1" s="1"/>
  <c r="P212" i="1"/>
  <c r="R212" i="1" s="1"/>
  <c r="AD212" i="1" s="1"/>
  <c r="P41" i="1"/>
  <c r="R41" i="1" s="1"/>
  <c r="AD41" i="1" s="1"/>
  <c r="D91" i="2"/>
  <c r="P71" i="1"/>
  <c r="R71" i="1" s="1"/>
  <c r="AD71" i="1" s="1"/>
  <c r="P121" i="1"/>
  <c r="R121" i="1" s="1"/>
  <c r="AD121" i="1" s="1"/>
  <c r="D52" i="2"/>
  <c r="P106" i="1"/>
  <c r="R106" i="1" s="1"/>
  <c r="AD106" i="1" s="1"/>
  <c r="D240" i="2"/>
  <c r="P275" i="1"/>
  <c r="R275" i="1" s="1"/>
  <c r="AD275" i="1" s="1"/>
  <c r="D32" i="2"/>
  <c r="D244" i="2"/>
  <c r="P166" i="1"/>
  <c r="R166" i="1" s="1"/>
  <c r="AD166" i="1" s="1"/>
  <c r="P111" i="1"/>
  <c r="R111" i="1" s="1"/>
  <c r="AD111" i="1" s="1"/>
  <c r="D11" i="2"/>
  <c r="P128" i="1"/>
  <c r="R128" i="1" s="1"/>
  <c r="AD128" i="1" s="1"/>
  <c r="D51" i="2"/>
  <c r="D157" i="2"/>
  <c r="D229" i="2"/>
  <c r="P117" i="1"/>
  <c r="R117" i="1" s="1"/>
  <c r="AD117" i="1" s="1"/>
  <c r="P235" i="1"/>
  <c r="R235" i="1" s="1"/>
  <c r="AD235" i="1" s="1"/>
  <c r="P277" i="1"/>
  <c r="R277" i="1" s="1"/>
  <c r="AD277" i="1" s="1"/>
  <c r="D123" i="2"/>
  <c r="D137" i="2"/>
  <c r="P86" i="1"/>
  <c r="R86" i="1" s="1"/>
  <c r="AD86" i="1" s="1"/>
  <c r="D58" i="2"/>
  <c r="D74" i="2"/>
  <c r="D18" i="2"/>
  <c r="D149" i="2"/>
  <c r="P81" i="1"/>
  <c r="R81" i="1" s="1"/>
  <c r="AD81" i="1" s="1"/>
  <c r="P179" i="1"/>
  <c r="R179" i="1" s="1"/>
  <c r="AD179" i="1" s="1"/>
  <c r="D19" i="2"/>
  <c r="P254" i="1"/>
  <c r="R254" i="1" s="1"/>
  <c r="AD254" i="1" s="1"/>
  <c r="P279" i="1"/>
  <c r="R279" i="1" s="1"/>
  <c r="AD279" i="1" s="1"/>
  <c r="P75" i="1"/>
  <c r="R75" i="1" s="1"/>
  <c r="AD75" i="1" s="1"/>
  <c r="P310" i="1"/>
  <c r="R310" i="1" s="1"/>
  <c r="AD310" i="1" s="1"/>
  <c r="D245" i="2"/>
  <c r="P38" i="1"/>
  <c r="R38" i="1" s="1"/>
  <c r="AD38" i="1" s="1"/>
  <c r="D35" i="2"/>
  <c r="P294" i="1"/>
  <c r="R294" i="1" s="1"/>
  <c r="AD294" i="1" s="1"/>
  <c r="D299" i="2"/>
  <c r="P185" i="1"/>
  <c r="R185" i="1" s="1"/>
  <c r="AD185" i="1" s="1"/>
  <c r="P269" i="1"/>
  <c r="R269" i="1" s="1"/>
  <c r="AD269" i="1" s="1"/>
  <c r="D266" i="2"/>
  <c r="D10" i="2"/>
  <c r="D285" i="2"/>
  <c r="P280" i="1"/>
  <c r="R280" i="1" s="1"/>
  <c r="AD280" i="1" s="1"/>
  <c r="D172" i="2"/>
  <c r="D161" i="2"/>
  <c r="P103" i="1"/>
  <c r="R103" i="1" s="1"/>
  <c r="AD103" i="1" s="1"/>
  <c r="P96" i="1"/>
  <c r="R96" i="1" s="1"/>
  <c r="AD96" i="1" s="1"/>
  <c r="P125" i="1"/>
  <c r="R125" i="1" s="1"/>
  <c r="AD125" i="1" s="1"/>
  <c r="D85" i="2"/>
  <c r="D152" i="2"/>
  <c r="P189" i="1"/>
  <c r="R189" i="1" s="1"/>
  <c r="AD189" i="1" s="1"/>
  <c r="P78" i="1"/>
  <c r="R78" i="1" s="1"/>
  <c r="AD78" i="1" s="1"/>
  <c r="P304" i="1"/>
  <c r="R304" i="1" s="1"/>
  <c r="AD304" i="1" s="1"/>
  <c r="P321" i="1"/>
  <c r="R321" i="1" s="1"/>
  <c r="AD321" i="1" s="1"/>
  <c r="D318" i="2"/>
  <c r="P84" i="1"/>
  <c r="R84" i="1" s="1"/>
  <c r="AD84" i="1" s="1"/>
  <c r="D325" i="2"/>
  <c r="P73" i="1"/>
  <c r="R73" i="1" s="1"/>
  <c r="AD73" i="1" s="1"/>
  <c r="P215" i="1"/>
  <c r="R215" i="1" s="1"/>
  <c r="AD215" i="1" s="1"/>
  <c r="D316" i="2"/>
  <c r="P130" i="1"/>
  <c r="R130" i="1" s="1"/>
  <c r="AD130" i="1" s="1"/>
  <c r="P39" i="1"/>
  <c r="R39" i="1" s="1"/>
  <c r="AD39" i="1" s="1"/>
  <c r="P242" i="1"/>
  <c r="R242" i="1" s="1"/>
  <c r="AD242" i="1" s="1"/>
  <c r="P188" i="1"/>
  <c r="R188" i="1" s="1"/>
  <c r="AD188" i="1" s="1"/>
  <c r="P281" i="1"/>
  <c r="R281" i="1" s="1"/>
  <c r="AD281" i="1" s="1"/>
  <c r="P204" i="1"/>
  <c r="R204" i="1" s="1"/>
  <c r="AD204" i="1" s="1"/>
  <c r="D37" i="2"/>
  <c r="D73" i="2"/>
  <c r="D190" i="2"/>
  <c r="P266" i="1"/>
  <c r="R266" i="1" s="1"/>
  <c r="AD266" i="1" s="1"/>
  <c r="D263" i="2"/>
  <c r="D61" i="2"/>
  <c r="D126" i="2"/>
  <c r="P92" i="1"/>
  <c r="R92" i="1" s="1"/>
  <c r="AD92" i="1" s="1"/>
  <c r="P190" i="1"/>
  <c r="R190" i="1" s="1"/>
  <c r="AD190" i="1" s="1"/>
  <c r="D39" i="2"/>
  <c r="D102" i="2"/>
  <c r="D302" i="2"/>
  <c r="D22" i="2"/>
  <c r="P25" i="1"/>
  <c r="R25" i="1" s="1"/>
  <c r="AD25" i="1" s="1"/>
  <c r="D191" i="2"/>
  <c r="P194" i="1"/>
  <c r="R194" i="1" s="1"/>
  <c r="AD194" i="1" s="1"/>
  <c r="P100" i="1"/>
  <c r="R100" i="1" s="1"/>
  <c r="AD100" i="1" s="1"/>
  <c r="D45" i="2"/>
  <c r="P48" i="1"/>
  <c r="R48" i="1" s="1"/>
  <c r="AD48" i="1" s="1"/>
  <c r="M140" i="1"/>
  <c r="X140" i="1" s="1"/>
  <c r="L137" i="2" s="1"/>
  <c r="M133" i="1"/>
  <c r="Y133" i="1" s="1"/>
  <c r="N130" i="2" s="1"/>
  <c r="M9" i="1" l="1"/>
  <c r="M131" i="1"/>
  <c r="W131" i="1" s="1"/>
  <c r="M302" i="1"/>
  <c r="AA302" i="1" s="1"/>
  <c r="R299" i="2" s="1"/>
  <c r="M193" i="1"/>
  <c r="M234" i="1"/>
  <c r="M289" i="1"/>
  <c r="AA289" i="1" s="1"/>
  <c r="R286" i="2" s="1"/>
  <c r="M162" i="1"/>
  <c r="F159" i="2" s="1"/>
  <c r="M86" i="1"/>
  <c r="F83" i="2" s="1"/>
  <c r="M225" i="1"/>
  <c r="N225" i="1" s="1"/>
  <c r="M79" i="1"/>
  <c r="N79" i="1" s="1"/>
  <c r="M194" i="1"/>
  <c r="Y194" i="1" s="1"/>
  <c r="N191" i="2" s="1"/>
  <c r="M218" i="1"/>
  <c r="M173" i="1"/>
  <c r="AA173" i="1" s="1"/>
  <c r="R170" i="2" s="1"/>
  <c r="M64" i="1"/>
  <c r="M168" i="1"/>
  <c r="Y168" i="1" s="1"/>
  <c r="N165" i="2" s="1"/>
  <c r="M169" i="1"/>
  <c r="M91" i="1"/>
  <c r="M187" i="1"/>
  <c r="Y187" i="1" s="1"/>
  <c r="N184" i="2" s="1"/>
  <c r="M43" i="1"/>
  <c r="W43" i="1" s="1"/>
  <c r="M94" i="1"/>
  <c r="X94" i="1" s="1"/>
  <c r="L91" i="2" s="1"/>
  <c r="M247" i="1"/>
  <c r="W247" i="1" s="1"/>
  <c r="J244" i="2" s="1"/>
  <c r="M61" i="1"/>
  <c r="X61" i="1" s="1"/>
  <c r="L58" i="2" s="1"/>
  <c r="M128" i="1"/>
  <c r="AA128" i="1" s="1"/>
  <c r="R125" i="2" s="1"/>
  <c r="M34" i="1"/>
  <c r="Y34" i="1" s="1"/>
  <c r="N31" i="2" s="1"/>
  <c r="M324" i="1"/>
  <c r="M279" i="1"/>
  <c r="W279" i="1" s="1"/>
  <c r="M258" i="1"/>
  <c r="M223" i="1"/>
  <c r="M54" i="1"/>
  <c r="AA54" i="1" s="1"/>
  <c r="R51" i="2" s="1"/>
  <c r="M45" i="1"/>
  <c r="X45" i="1" s="1"/>
  <c r="L42" i="2" s="1"/>
  <c r="M214" i="1"/>
  <c r="F211" i="2" s="1"/>
  <c r="M134" i="1"/>
  <c r="X134" i="1" s="1"/>
  <c r="L131" i="2" s="1"/>
  <c r="M48" i="1"/>
  <c r="W52" i="1"/>
  <c r="J49" i="2" s="1"/>
  <c r="M227" i="1"/>
  <c r="M318" i="1"/>
  <c r="X318" i="1" s="1"/>
  <c r="L315" i="2" s="1"/>
  <c r="M212" i="1"/>
  <c r="M25" i="1"/>
  <c r="AA25" i="1" s="1"/>
  <c r="R22" i="2" s="1"/>
  <c r="M126" i="1"/>
  <c r="AA126" i="1" s="1"/>
  <c r="R123" i="2" s="1"/>
  <c r="M21" i="1"/>
  <c r="AA21" i="1" s="1"/>
  <c r="R18" i="2" s="1"/>
  <c r="M104" i="1"/>
  <c r="Y104" i="1" s="1"/>
  <c r="N101" i="2" s="1"/>
  <c r="M56" i="1"/>
  <c r="M114" i="1"/>
  <c r="W114" i="1" s="1"/>
  <c r="M161" i="1"/>
  <c r="M108" i="1"/>
  <c r="Y108" i="1" s="1"/>
  <c r="N105" i="2" s="1"/>
  <c r="M196" i="1"/>
  <c r="X196" i="1" s="1"/>
  <c r="L193" i="2" s="1"/>
  <c r="M22" i="1"/>
  <c r="Y22" i="1" s="1"/>
  <c r="N19" i="2" s="1"/>
  <c r="M253" i="1"/>
  <c r="X253" i="1" s="1"/>
  <c r="L250" i="2" s="1"/>
  <c r="M186" i="1"/>
  <c r="Y186" i="1" s="1"/>
  <c r="N183" i="2" s="1"/>
  <c r="M179" i="1"/>
  <c r="W179" i="1" s="1"/>
  <c r="J176" i="2" s="1"/>
  <c r="M152" i="1"/>
  <c r="M98" i="1"/>
  <c r="W98" i="1" s="1"/>
  <c r="M175" i="1"/>
  <c r="N175" i="1" s="1"/>
  <c r="M300" i="1"/>
  <c r="M210" i="1"/>
  <c r="X210" i="1" s="1"/>
  <c r="L207" i="2" s="1"/>
  <c r="M68" i="1"/>
  <c r="Y68" i="1" s="1"/>
  <c r="N65" i="2" s="1"/>
  <c r="M326" i="1"/>
  <c r="Y326" i="1" s="1"/>
  <c r="N323" i="2" s="1"/>
  <c r="M174" i="1"/>
  <c r="AA174" i="1" s="1"/>
  <c r="R171" i="2" s="1"/>
  <c r="M107" i="1"/>
  <c r="M268" i="1"/>
  <c r="M113" i="1"/>
  <c r="N113" i="1" s="1"/>
  <c r="M116" i="1"/>
  <c r="M319" i="1"/>
  <c r="X319" i="1" s="1"/>
  <c r="L316" i="2" s="1"/>
  <c r="M331" i="1"/>
  <c r="AA331" i="1" s="1"/>
  <c r="R328" i="2" s="1"/>
  <c r="M313" i="1"/>
  <c r="M185" i="1"/>
  <c r="M191" i="1"/>
  <c r="X191" i="1" s="1"/>
  <c r="L188" i="2" s="1"/>
  <c r="M27" i="1"/>
  <c r="Y27" i="1" s="1"/>
  <c r="N24" i="2" s="1"/>
  <c r="M248" i="1"/>
  <c r="M95" i="1"/>
  <c r="M283" i="1"/>
  <c r="M150" i="1"/>
  <c r="M198" i="1"/>
  <c r="N198" i="1" s="1"/>
  <c r="H195" i="2" s="1"/>
  <c r="M332" i="1"/>
  <c r="M81" i="1"/>
  <c r="M287" i="1"/>
  <c r="X287" i="1" s="1"/>
  <c r="L284" i="2" s="1"/>
  <c r="M215" i="1"/>
  <c r="X215" i="1" s="1"/>
  <c r="L212" i="2" s="1"/>
  <c r="M254" i="1"/>
  <c r="X254" i="1" s="1"/>
  <c r="L251" i="2" s="1"/>
  <c r="M153" i="1"/>
  <c r="Y153" i="1" s="1"/>
  <c r="N150" i="2" s="1"/>
  <c r="M222" i="1"/>
  <c r="W222" i="1" s="1"/>
  <c r="M15" i="1"/>
  <c r="W15" i="1" s="1"/>
  <c r="M159" i="1"/>
  <c r="M166" i="1"/>
  <c r="M232" i="1"/>
  <c r="M315" i="1"/>
  <c r="W315" i="1" s="1"/>
  <c r="J312" i="2" s="1"/>
  <c r="M149" i="1"/>
  <c r="M118" i="1"/>
  <c r="N118" i="1" s="1"/>
  <c r="M177" i="1"/>
  <c r="M110" i="1"/>
  <c r="M106" i="1"/>
  <c r="M66" i="1"/>
  <c r="N66" i="1" s="1"/>
  <c r="H63" i="2" s="1"/>
  <c r="M299" i="1"/>
  <c r="AA299" i="1" s="1"/>
  <c r="R296" i="2" s="1"/>
  <c r="M50" i="1"/>
  <c r="F47" i="2" s="1"/>
  <c r="M311" i="1"/>
  <c r="Y311" i="1" s="1"/>
  <c r="N308" i="2" s="1"/>
  <c r="M205" i="1"/>
  <c r="M192" i="1"/>
  <c r="AA192" i="1" s="1"/>
  <c r="R189" i="2" s="1"/>
  <c r="M158" i="1"/>
  <c r="N158" i="1" s="1"/>
  <c r="M275" i="1"/>
  <c r="N275" i="1" s="1"/>
  <c r="M288" i="1"/>
  <c r="N288" i="1" s="1"/>
  <c r="M33" i="1"/>
  <c r="M70" i="1"/>
  <c r="N70" i="1" s="1"/>
  <c r="M65" i="1"/>
  <c r="M310" i="1"/>
  <c r="M221" i="1"/>
  <c r="AA221" i="1" s="1"/>
  <c r="R218" i="2" s="1"/>
  <c r="M35" i="1"/>
  <c r="X35" i="1" s="1"/>
  <c r="L32" i="2" s="1"/>
  <c r="M23" i="1"/>
  <c r="M296" i="1"/>
  <c r="W296" i="1" s="1"/>
  <c r="J293" i="2" s="1"/>
  <c r="M109" i="1"/>
  <c r="M217" i="1"/>
  <c r="AA217" i="1" s="1"/>
  <c r="R214" i="2" s="1"/>
  <c r="M16" i="1"/>
  <c r="M148" i="1"/>
  <c r="M261" i="1"/>
  <c r="M199" i="1"/>
  <c r="Y199" i="1" s="1"/>
  <c r="N196" i="2" s="1"/>
  <c r="M155" i="1"/>
  <c r="W155" i="1" s="1"/>
  <c r="M90" i="1"/>
  <c r="Y90" i="1" s="1"/>
  <c r="M31" i="1"/>
  <c r="F28" i="2" s="1"/>
  <c r="M329" i="1"/>
  <c r="M312" i="1"/>
  <c r="F309" i="2" s="1"/>
  <c r="M26" i="1"/>
  <c r="M77" i="1"/>
  <c r="W77" i="1" s="1"/>
  <c r="M142" i="1"/>
  <c r="M190" i="1"/>
  <c r="M102" i="1"/>
  <c r="W102" i="1" s="1"/>
  <c r="X52" i="1"/>
  <c r="L49" i="2" s="1"/>
  <c r="M47" i="1"/>
  <c r="AA47" i="1" s="1"/>
  <c r="R44" i="2" s="1"/>
  <c r="M238" i="1"/>
  <c r="W238" i="1" s="1"/>
  <c r="M259" i="1"/>
  <c r="W259" i="1" s="1"/>
  <c r="M181" i="1"/>
  <c r="N181" i="1" s="1"/>
  <c r="S181" i="1" s="1"/>
  <c r="T181" i="1" s="1"/>
  <c r="AB181" i="1" s="1"/>
  <c r="AF181" i="1" s="1"/>
  <c r="M236" i="1"/>
  <c r="M85" i="1"/>
  <c r="M121" i="1"/>
  <c r="M328" i="1"/>
  <c r="F325" i="2" s="1"/>
  <c r="M309" i="1"/>
  <c r="F306" i="2" s="1"/>
  <c r="M182" i="1"/>
  <c r="N182" i="1" s="1"/>
  <c r="H179" i="2" s="1"/>
  <c r="M46" i="1"/>
  <c r="M271" i="1"/>
  <c r="M294" i="1"/>
  <c r="M38" i="1"/>
  <c r="M252" i="1"/>
  <c r="F249" i="2" s="1"/>
  <c r="M286" i="1"/>
  <c r="X286" i="1" s="1"/>
  <c r="L283" i="2" s="1"/>
  <c r="M265" i="1"/>
  <c r="M184" i="1"/>
  <c r="M53" i="1"/>
  <c r="F50" i="2" s="1"/>
  <c r="M304" i="1"/>
  <c r="M14" i="1"/>
  <c r="M135" i="1"/>
  <c r="Y135" i="1" s="1"/>
  <c r="N132" i="2" s="1"/>
  <c r="M317" i="1"/>
  <c r="W317" i="1" s="1"/>
  <c r="M284" i="1"/>
  <c r="N284" i="1" s="1"/>
  <c r="M206" i="1"/>
  <c r="X206" i="1" s="1"/>
  <c r="L203" i="2" s="1"/>
  <c r="AA52" i="1"/>
  <c r="R49" i="2" s="1"/>
  <c r="M292" i="1"/>
  <c r="W292" i="1" s="1"/>
  <c r="M327" i="1"/>
  <c r="F324" i="2" s="1"/>
  <c r="M165" i="1"/>
  <c r="M137" i="1"/>
  <c r="M157" i="1"/>
  <c r="AA157" i="1" s="1"/>
  <c r="R154" i="2" s="1"/>
  <c r="M230" i="1"/>
  <c r="M124" i="1"/>
  <c r="N124" i="1" s="1"/>
  <c r="F49" i="2"/>
  <c r="M130" i="1"/>
  <c r="M263" i="1"/>
  <c r="M180" i="1"/>
  <c r="M208" i="1"/>
  <c r="F205" i="2" s="1"/>
  <c r="M276" i="1"/>
  <c r="F273" i="2" s="1"/>
  <c r="M209" i="1"/>
  <c r="AA209" i="1" s="1"/>
  <c r="R206" i="2" s="1"/>
  <c r="M63" i="1"/>
  <c r="M119" i="1"/>
  <c r="M17" i="1"/>
  <c r="Y17" i="1" s="1"/>
  <c r="N14" i="2" s="1"/>
  <c r="M154" i="1"/>
  <c r="Y154" i="1" s="1"/>
  <c r="N151" i="2" s="1"/>
  <c r="M316" i="1"/>
  <c r="N316" i="1" s="1"/>
  <c r="M213" i="1"/>
  <c r="M297" i="1"/>
  <c r="Y297" i="1" s="1"/>
  <c r="N294" i="2" s="1"/>
  <c r="M117" i="1"/>
  <c r="X117" i="1" s="1"/>
  <c r="L114" i="2" s="1"/>
  <c r="M306" i="1"/>
  <c r="AA306" i="1" s="1"/>
  <c r="R303" i="2" s="1"/>
  <c r="M112" i="1"/>
  <c r="M82" i="1"/>
  <c r="W82" i="1" s="1"/>
  <c r="J79" i="2" s="1"/>
  <c r="M241" i="1"/>
  <c r="M249" i="1"/>
  <c r="M266" i="1"/>
  <c r="M164" i="1"/>
  <c r="W164" i="1" s="1"/>
  <c r="M136" i="1"/>
  <c r="X136" i="1" s="1"/>
  <c r="L133" i="2" s="1"/>
  <c r="M244" i="1"/>
  <c r="M99" i="1"/>
  <c r="N99" i="1" s="1"/>
  <c r="H96" i="2" s="1"/>
  <c r="Y302" i="1"/>
  <c r="N299" i="2" s="1"/>
  <c r="M303" i="1"/>
  <c r="M320" i="1"/>
  <c r="M76" i="1"/>
  <c r="M67" i="1"/>
  <c r="W67" i="1" s="1"/>
  <c r="M105" i="1"/>
  <c r="F102" i="2" s="1"/>
  <c r="W302" i="1"/>
  <c r="M75" i="1"/>
  <c r="M49" i="1"/>
  <c r="M322" i="1"/>
  <c r="M305" i="1"/>
  <c r="M176" i="1"/>
  <c r="N176" i="1" s="1"/>
  <c r="M314" i="1"/>
  <c r="M125" i="1"/>
  <c r="Y125" i="1" s="1"/>
  <c r="N122" i="2" s="1"/>
  <c r="N52" i="1"/>
  <c r="M139" i="1"/>
  <c r="Y139" i="1" s="1"/>
  <c r="N136" i="2" s="1"/>
  <c r="M29" i="1"/>
  <c r="N29" i="1" s="1"/>
  <c r="H26" i="2" s="1"/>
  <c r="M201" i="1"/>
  <c r="AA201" i="1" s="1"/>
  <c r="R198" i="2" s="1"/>
  <c r="M30" i="1"/>
  <c r="M281" i="1"/>
  <c r="Y281" i="1" s="1"/>
  <c r="N278" i="2" s="1"/>
  <c r="M237" i="1"/>
  <c r="M274" i="1"/>
  <c r="N274" i="1" s="1"/>
  <c r="S274" i="1" s="1"/>
  <c r="T274" i="1" s="1"/>
  <c r="AB274" i="1" s="1"/>
  <c r="AF274" i="1" s="1"/>
  <c r="M24" i="1"/>
  <c r="AA24" i="1" s="1"/>
  <c r="R21" i="2" s="1"/>
  <c r="M18" i="1"/>
  <c r="N18" i="1" s="1"/>
  <c r="H15" i="2" s="1"/>
  <c r="M246" i="1"/>
  <c r="M256" i="1"/>
  <c r="M13" i="1"/>
  <c r="F10" i="2" s="1"/>
  <c r="N98" i="1"/>
  <c r="M141" i="1"/>
  <c r="N141" i="1" s="1"/>
  <c r="M298" i="1"/>
  <c r="W298" i="1" s="1"/>
  <c r="M203" i="1"/>
  <c r="M197" i="1"/>
  <c r="M172" i="1"/>
  <c r="W172" i="1" s="1"/>
  <c r="J169" i="2" s="1"/>
  <c r="M269" i="1"/>
  <c r="M224" i="1"/>
  <c r="M138" i="1"/>
  <c r="M129" i="1"/>
  <c r="M278" i="1"/>
  <c r="M36" i="1"/>
  <c r="M59" i="1"/>
  <c r="M325" i="1"/>
  <c r="N325" i="1" s="1"/>
  <c r="M231" i="1"/>
  <c r="F228" i="2" s="1"/>
  <c r="N33" i="1"/>
  <c r="S33" i="1" s="1"/>
  <c r="T33" i="1" s="1"/>
  <c r="AB33" i="1" s="1"/>
  <c r="AF33" i="1" s="1"/>
  <c r="F299" i="2"/>
  <c r="M10" i="1"/>
  <c r="Y10" i="1" s="1"/>
  <c r="N7" i="2" s="1"/>
  <c r="M92" i="1"/>
  <c r="M229" i="1"/>
  <c r="X229" i="1" s="1"/>
  <c r="L226" i="2" s="1"/>
  <c r="M170" i="1"/>
  <c r="N170" i="1" s="1"/>
  <c r="M11" i="1"/>
  <c r="M220" i="1"/>
  <c r="X220" i="1" s="1"/>
  <c r="L217" i="2" s="1"/>
  <c r="M301" i="1"/>
  <c r="M270" i="1"/>
  <c r="F267" i="2" s="1"/>
  <c r="M167" i="1"/>
  <c r="N167" i="1" s="1"/>
  <c r="H164" i="2" s="1"/>
  <c r="M273" i="1"/>
  <c r="X273" i="1" s="1"/>
  <c r="L270" i="2" s="1"/>
  <c r="M171" i="1"/>
  <c r="M132" i="1"/>
  <c r="AA132" i="1" s="1"/>
  <c r="R129" i="2" s="1"/>
  <c r="M267" i="1"/>
  <c r="Y267" i="1" s="1"/>
  <c r="N264" i="2" s="1"/>
  <c r="M330" i="1"/>
  <c r="N330" i="1" s="1"/>
  <c r="H327" i="2" s="1"/>
  <c r="M147" i="1"/>
  <c r="M285" i="1"/>
  <c r="M195" i="1"/>
  <c r="M20" i="1"/>
  <c r="Y20" i="1" s="1"/>
  <c r="N17" i="2" s="1"/>
  <c r="X302" i="1"/>
  <c r="L299" i="2" s="1"/>
  <c r="M84" i="1"/>
  <c r="F81" i="2" s="1"/>
  <c r="M62" i="1"/>
  <c r="AA62" i="1" s="1"/>
  <c r="R59" i="2" s="1"/>
  <c r="M272" i="1"/>
  <c r="X272" i="1" s="1"/>
  <c r="L269" i="2" s="1"/>
  <c r="M264" i="1"/>
  <c r="M32" i="1"/>
  <c r="AA32" i="1" s="1"/>
  <c r="R29" i="2" s="1"/>
  <c r="M178" i="1"/>
  <c r="M235" i="1"/>
  <c r="M123" i="1"/>
  <c r="M69" i="1"/>
  <c r="F66" i="2" s="1"/>
  <c r="M204" i="1"/>
  <c r="AA204" i="1" s="1"/>
  <c r="R201" i="2" s="1"/>
  <c r="M44" i="1"/>
  <c r="W44" i="1" s="1"/>
  <c r="M200" i="1"/>
  <c r="X200" i="1" s="1"/>
  <c r="L197" i="2" s="1"/>
  <c r="M151" i="1"/>
  <c r="N151" i="1" s="1"/>
  <c r="S151" i="1" s="1"/>
  <c r="T151" i="1" s="1"/>
  <c r="AB151" i="1" s="1"/>
  <c r="AF151" i="1" s="1"/>
  <c r="AA131" i="1"/>
  <c r="R128" i="2" s="1"/>
  <c r="Y319" i="1"/>
  <c r="N316" i="2" s="1"/>
  <c r="F91" i="2"/>
  <c r="X131" i="1"/>
  <c r="L128" i="2" s="1"/>
  <c r="N94" i="1"/>
  <c r="H91" i="2" s="1"/>
  <c r="Y131" i="1"/>
  <c r="N128" i="2" s="1"/>
  <c r="M122" i="1"/>
  <c r="M55" i="1"/>
  <c r="M88" i="1"/>
  <c r="F85" i="2" s="1"/>
  <c r="M100" i="1"/>
  <c r="AA100" i="1" s="1"/>
  <c r="R97" i="2" s="1"/>
  <c r="M228" i="1"/>
  <c r="M156" i="1"/>
  <c r="M216" i="1"/>
  <c r="M323" i="1"/>
  <c r="F320" i="2" s="1"/>
  <c r="M111" i="1"/>
  <c r="M96" i="1"/>
  <c r="M28" i="1"/>
  <c r="M202" i="1"/>
  <c r="AA202" i="1" s="1"/>
  <c r="R199" i="2" s="1"/>
  <c r="M282" i="1"/>
  <c r="F279" i="2" s="1"/>
  <c r="M207" i="1"/>
  <c r="F204" i="2" s="1"/>
  <c r="M255" i="1"/>
  <c r="N255" i="1" s="1"/>
  <c r="M308" i="1"/>
  <c r="M251" i="1"/>
  <c r="M57" i="1"/>
  <c r="W57" i="1" s="1"/>
  <c r="M72" i="1"/>
  <c r="M146" i="1"/>
  <c r="Y146" i="1" s="1"/>
  <c r="N143" i="2" s="1"/>
  <c r="M97" i="1"/>
  <c r="M189" i="1"/>
  <c r="M242" i="1"/>
  <c r="M211" i="1"/>
  <c r="X211" i="1" s="1"/>
  <c r="L208" i="2" s="1"/>
  <c r="M60" i="1"/>
  <c r="M240" i="1"/>
  <c r="M115" i="1"/>
  <c r="F128" i="2"/>
  <c r="M40" i="1"/>
  <c r="M78" i="1"/>
  <c r="W78" i="1" s="1"/>
  <c r="J75" i="2" s="1"/>
  <c r="M120" i="1"/>
  <c r="M163" i="1"/>
  <c r="X163" i="1" s="1"/>
  <c r="L160" i="2" s="1"/>
  <c r="M71" i="1"/>
  <c r="M58" i="1"/>
  <c r="M144" i="1"/>
  <c r="M127" i="1"/>
  <c r="W127" i="1" s="1"/>
  <c r="M295" i="1"/>
  <c r="F292" i="2" s="1"/>
  <c r="F95" i="2"/>
  <c r="M239" i="1"/>
  <c r="Y239" i="1" s="1"/>
  <c r="N236" i="2" s="1"/>
  <c r="M257" i="1"/>
  <c r="W257" i="1" s="1"/>
  <c r="J254" i="2" s="1"/>
  <c r="M291" i="1"/>
  <c r="X291" i="1" s="1"/>
  <c r="L288" i="2" s="1"/>
  <c r="M243" i="1"/>
  <c r="X243" i="1" s="1"/>
  <c r="L240" i="2" s="1"/>
  <c r="M93" i="1"/>
  <c r="M51" i="1"/>
  <c r="M262" i="1"/>
  <c r="M183" i="1"/>
  <c r="F180" i="2" s="1"/>
  <c r="M41" i="1"/>
  <c r="X41" i="1" s="1"/>
  <c r="L38" i="2" s="1"/>
  <c r="X98" i="1"/>
  <c r="L95" i="2" s="1"/>
  <c r="M307" i="1"/>
  <c r="Y307" i="1" s="1"/>
  <c r="N304" i="2" s="1"/>
  <c r="M290" i="1"/>
  <c r="M103" i="1"/>
  <c r="AA103" i="1" s="1"/>
  <c r="R100" i="2" s="1"/>
  <c r="M145" i="1"/>
  <c r="X145" i="1" s="1"/>
  <c r="L142" i="2" s="1"/>
  <c r="M280" i="1"/>
  <c r="M188" i="1"/>
  <c r="M74" i="1"/>
  <c r="Y74" i="1" s="1"/>
  <c r="N71" i="2" s="1"/>
  <c r="M19" i="1"/>
  <c r="AA19" i="1" s="1"/>
  <c r="R16" i="2" s="1"/>
  <c r="M160" i="1"/>
  <c r="M219" i="1"/>
  <c r="X219" i="1" s="1"/>
  <c r="L216" i="2" s="1"/>
  <c r="M277" i="1"/>
  <c r="Y277" i="1" s="1"/>
  <c r="N274" i="2" s="1"/>
  <c r="M143" i="1"/>
  <c r="N143" i="1" s="1"/>
  <c r="H140" i="2" s="1"/>
  <c r="M226" i="1"/>
  <c r="M245" i="1"/>
  <c r="M73" i="1"/>
  <c r="X73" i="1" s="1"/>
  <c r="L70" i="2" s="1"/>
  <c r="M101" i="1"/>
  <c r="Y101" i="1" s="1"/>
  <c r="N98" i="2" s="1"/>
  <c r="M80" i="1"/>
  <c r="Y80" i="1" s="1"/>
  <c r="N77" i="2" s="1"/>
  <c r="M233" i="1"/>
  <c r="M87" i="1"/>
  <c r="N87" i="1" s="1"/>
  <c r="S87" i="1" s="1"/>
  <c r="T87" i="1" s="1"/>
  <c r="AB87" i="1" s="1"/>
  <c r="AF87" i="1" s="1"/>
  <c r="M42" i="1"/>
  <c r="X42" i="1" s="1"/>
  <c r="L39" i="2" s="1"/>
  <c r="M250" i="1"/>
  <c r="Y250" i="1" s="1"/>
  <c r="N247" i="2" s="1"/>
  <c r="M39" i="1"/>
  <c r="X39" i="1" s="1"/>
  <c r="L36" i="2" s="1"/>
  <c r="M83" i="1"/>
  <c r="N83" i="1" s="1"/>
  <c r="S83" i="1" s="1"/>
  <c r="T83" i="1" s="1"/>
  <c r="AB83" i="1" s="1"/>
  <c r="AF83" i="1" s="1"/>
  <c r="M321" i="1"/>
  <c r="F318" i="2" s="1"/>
  <c r="M89" i="1"/>
  <c r="AA89" i="1" s="1"/>
  <c r="R86" i="2" s="1"/>
  <c r="M12" i="1"/>
  <c r="W12" i="1" s="1"/>
  <c r="J9" i="2" s="1"/>
  <c r="M293" i="1"/>
  <c r="N293" i="1" s="1"/>
  <c r="H290" i="2" s="1"/>
  <c r="M37" i="1"/>
  <c r="M260" i="1"/>
  <c r="M8" i="1"/>
  <c r="W60" i="1"/>
  <c r="AA70" i="1"/>
  <c r="R67" i="2" s="1"/>
  <c r="W33" i="1"/>
  <c r="J30" i="2" s="1"/>
  <c r="F284" i="2"/>
  <c r="W287" i="1"/>
  <c r="J284" i="2" s="1"/>
  <c r="N209" i="1"/>
  <c r="F30" i="2"/>
  <c r="AD337" i="1"/>
  <c r="Y331" i="1"/>
  <c r="N328" i="2" s="1"/>
  <c r="X168" i="1"/>
  <c r="L165" i="2" s="1"/>
  <c r="N208" i="1"/>
  <c r="H205" i="2" s="1"/>
  <c r="Y63" i="1"/>
  <c r="N60" i="2" s="1"/>
  <c r="AA165" i="1"/>
  <c r="R162" i="2" s="1"/>
  <c r="N30" i="1"/>
  <c r="H27" i="2" s="1"/>
  <c r="N43" i="1"/>
  <c r="H40" i="2" s="1"/>
  <c r="Y118" i="1"/>
  <c r="N115" i="2" s="1"/>
  <c r="Y162" i="1"/>
  <c r="N159" i="2" s="1"/>
  <c r="N200" i="1"/>
  <c r="N168" i="1"/>
  <c r="N31" i="1"/>
  <c r="S31" i="1" s="1"/>
  <c r="T31" i="1" s="1"/>
  <c r="AB31" i="1" s="1"/>
  <c r="AF31" i="1" s="1"/>
  <c r="X118" i="1"/>
  <c r="L115" i="2" s="1"/>
  <c r="AA168" i="1"/>
  <c r="R165" i="2" s="1"/>
  <c r="W208" i="1"/>
  <c r="J205" i="2" s="1"/>
  <c r="AA31" i="1"/>
  <c r="R28" i="2" s="1"/>
  <c r="F115" i="2"/>
  <c r="N302" i="1"/>
  <c r="H299" i="2" s="1"/>
  <c r="F17" i="3"/>
  <c r="H17" i="3" s="1"/>
  <c r="F244" i="2"/>
  <c r="AA327" i="1"/>
  <c r="R324" i="2" s="1"/>
  <c r="AA254" i="1"/>
  <c r="R251" i="2" s="1"/>
  <c r="Y45" i="1"/>
  <c r="N42" i="2" s="1"/>
  <c r="N117" i="1"/>
  <c r="H114" i="2" s="1"/>
  <c r="AA287" i="1"/>
  <c r="R284" i="2" s="1"/>
  <c r="R334" i="1"/>
  <c r="Y200" i="1"/>
  <c r="N197" i="2" s="1"/>
  <c r="F165" i="2"/>
  <c r="N287" i="1"/>
  <c r="S287" i="1" s="1"/>
  <c r="T287" i="1" s="1"/>
  <c r="AB287" i="1" s="1"/>
  <c r="AF287" i="1" s="1"/>
  <c r="N317" i="1"/>
  <c r="AA69" i="1"/>
  <c r="R66" i="2" s="1"/>
  <c r="Y44" i="1"/>
  <c r="N41" i="2" s="1"/>
  <c r="N60" i="1"/>
  <c r="H57" i="2" s="1"/>
  <c r="W84" i="1"/>
  <c r="J81" i="2" s="1"/>
  <c r="AA200" i="1"/>
  <c r="R197" i="2" s="1"/>
  <c r="F243" i="2"/>
  <c r="F197" i="2"/>
  <c r="N299" i="1"/>
  <c r="H296" i="2" s="1"/>
  <c r="F192" i="2"/>
  <c r="X46" i="1"/>
  <c r="L43" i="2" s="1"/>
  <c r="F43" i="2"/>
  <c r="AA82" i="1"/>
  <c r="R79" i="2" s="1"/>
  <c r="X331" i="1"/>
  <c r="L328" i="2" s="1"/>
  <c r="AA272" i="1"/>
  <c r="R269" i="2" s="1"/>
  <c r="AA196" i="1"/>
  <c r="R193" i="2" s="1"/>
  <c r="N319" i="1"/>
  <c r="N201" i="1"/>
  <c r="H198" i="2" s="1"/>
  <c r="F57" i="2"/>
  <c r="X204" i="1"/>
  <c r="L201" i="2" s="1"/>
  <c r="W319" i="1"/>
  <c r="F79" i="2"/>
  <c r="W118" i="1"/>
  <c r="J115" i="2" s="1"/>
  <c r="X295" i="1"/>
  <c r="L292" i="2" s="1"/>
  <c r="F328" i="2"/>
  <c r="AA319" i="1"/>
  <c r="R316" i="2" s="1"/>
  <c r="AD335" i="1"/>
  <c r="W45" i="1"/>
  <c r="J42" i="2" s="1"/>
  <c r="F126" i="2"/>
  <c r="AA118" i="1"/>
  <c r="R115" i="2" s="1"/>
  <c r="N331" i="1"/>
  <c r="H328" i="2" s="1"/>
  <c r="AA231" i="1"/>
  <c r="R228" i="2" s="1"/>
  <c r="F270" i="2"/>
  <c r="W204" i="1"/>
  <c r="J201" i="2" s="1"/>
  <c r="Y43" i="1"/>
  <c r="N40" i="2" s="1"/>
  <c r="W200" i="1"/>
  <c r="N246" i="1"/>
  <c r="S246" i="1" s="1"/>
  <c r="T246" i="1" s="1"/>
  <c r="AB246" i="1" s="1"/>
  <c r="AF246" i="1" s="1"/>
  <c r="W331" i="1"/>
  <c r="J328" i="2" s="1"/>
  <c r="W231" i="1"/>
  <c r="J228" i="2" s="1"/>
  <c r="N45" i="1"/>
  <c r="H42" i="2" s="1"/>
  <c r="Y209" i="1"/>
  <c r="N206" i="2" s="1"/>
  <c r="W168" i="1"/>
  <c r="J165" i="2" s="1"/>
  <c r="Y183" i="1"/>
  <c r="N180" i="2" s="1"/>
  <c r="AA94" i="1"/>
  <c r="R91" i="2" s="1"/>
  <c r="Y117" i="1"/>
  <c r="N114" i="2" s="1"/>
  <c r="F40" i="2"/>
  <c r="X183" i="1"/>
  <c r="L180" i="2" s="1"/>
  <c r="AA45" i="1"/>
  <c r="R42" i="2" s="1"/>
  <c r="X209" i="1"/>
  <c r="L206" i="2" s="1"/>
  <c r="Y287" i="1"/>
  <c r="N284" i="2" s="1"/>
  <c r="F67" i="2"/>
  <c r="Y173" i="1"/>
  <c r="N170" i="2" s="1"/>
  <c r="X33" i="1"/>
  <c r="L30" i="2" s="1"/>
  <c r="N54" i="1"/>
  <c r="S54" i="1" s="1"/>
  <c r="T54" i="1" s="1"/>
  <c r="AB54" i="1" s="1"/>
  <c r="AF54" i="1" s="1"/>
  <c r="N162" i="1"/>
  <c r="S162" i="1" s="1"/>
  <c r="T162" i="1" s="1"/>
  <c r="AB162" i="1" s="1"/>
  <c r="AF162" i="1" s="1"/>
  <c r="F316" i="2"/>
  <c r="F285" i="2"/>
  <c r="N292" i="1"/>
  <c r="S292" i="1" s="1"/>
  <c r="T292" i="1" s="1"/>
  <c r="AB292" i="1" s="1"/>
  <c r="AF292" i="1" s="1"/>
  <c r="Y201" i="1"/>
  <c r="N198" i="2" s="1"/>
  <c r="Y70" i="1"/>
  <c r="N67" i="2" s="1"/>
  <c r="X288" i="1"/>
  <c r="L285" i="2" s="1"/>
  <c r="Y327" i="1"/>
  <c r="N324" i="2" s="1"/>
  <c r="X70" i="1"/>
  <c r="L67" i="2" s="1"/>
  <c r="AA288" i="1"/>
  <c r="R285" i="2" s="1"/>
  <c r="W181" i="1"/>
  <c r="J178" i="2" s="1"/>
  <c r="W327" i="1"/>
  <c r="W288" i="1"/>
  <c r="J285" i="2" s="1"/>
  <c r="N68" i="1"/>
  <c r="S68" i="1" s="1"/>
  <c r="T68" i="1" s="1"/>
  <c r="AB68" i="1" s="1"/>
  <c r="AF68" i="1" s="1"/>
  <c r="F116" i="2"/>
  <c r="N154" i="1"/>
  <c r="H151" i="2" s="1"/>
  <c r="Y98" i="1"/>
  <c r="N95" i="2" s="1"/>
  <c r="AA98" i="1"/>
  <c r="R95" i="2" s="1"/>
  <c r="F152" i="2"/>
  <c r="Y155" i="1"/>
  <c r="N152" i="2" s="1"/>
  <c r="W104" i="1"/>
  <c r="J101" i="2" s="1"/>
  <c r="F296" i="2"/>
  <c r="F101" i="2"/>
  <c r="N196" i="1"/>
  <c r="F193" i="2"/>
  <c r="Y288" i="1"/>
  <c r="N285" i="2" s="1"/>
  <c r="N131" i="1"/>
  <c r="H128" i="2" s="1"/>
  <c r="N155" i="1"/>
  <c r="S155" i="1" s="1"/>
  <c r="T155" i="1" s="1"/>
  <c r="AB155" i="1" s="1"/>
  <c r="AF155" i="1" s="1"/>
  <c r="F137" i="2"/>
  <c r="Y69" i="1"/>
  <c r="N66" i="2" s="1"/>
  <c r="F198" i="2"/>
  <c r="W254" i="1"/>
  <c r="J251" i="2" s="1"/>
  <c r="X155" i="1"/>
  <c r="L152" i="2" s="1"/>
  <c r="F247" i="2"/>
  <c r="Y254" i="1"/>
  <c r="N251" i="2" s="1"/>
  <c r="AA186" i="1"/>
  <c r="R183" i="2" s="1"/>
  <c r="AA155" i="1"/>
  <c r="R152" i="2" s="1"/>
  <c r="N126" i="1"/>
  <c r="S126" i="1" s="1"/>
  <c r="T126" i="1" s="1"/>
  <c r="AB126" i="1" s="1"/>
  <c r="AF126" i="1" s="1"/>
  <c r="AA42" i="1"/>
  <c r="R39" i="2" s="1"/>
  <c r="X214" i="1"/>
  <c r="L211" i="2" s="1"/>
  <c r="AA87" i="1"/>
  <c r="R84" i="2" s="1"/>
  <c r="F251" i="2"/>
  <c r="W21" i="1"/>
  <c r="J18" i="2" s="1"/>
  <c r="W183" i="1"/>
  <c r="J180" i="2" s="1"/>
  <c r="N289" i="1"/>
  <c r="H286" i="2" s="1"/>
  <c r="Y221" i="1"/>
  <c r="N218" i="2" s="1"/>
  <c r="AA239" i="1"/>
  <c r="R236" i="2" s="1"/>
  <c r="W299" i="1"/>
  <c r="Y87" i="1"/>
  <c r="N84" i="2" s="1"/>
  <c r="Y21" i="1"/>
  <c r="N18" i="2" s="1"/>
  <c r="AA66" i="1"/>
  <c r="R63" i="2" s="1"/>
  <c r="N134" i="1"/>
  <c r="Y134" i="1"/>
  <c r="N131" i="2" s="1"/>
  <c r="AA273" i="1"/>
  <c r="R270" i="2" s="1"/>
  <c r="W215" i="1"/>
  <c r="J212" i="2" s="1"/>
  <c r="N215" i="1"/>
  <c r="H212" i="2" s="1"/>
  <c r="AA215" i="1"/>
  <c r="R212" i="2" s="1"/>
  <c r="Y276" i="1"/>
  <c r="N273" i="2" s="1"/>
  <c r="X317" i="1"/>
  <c r="L314" i="2" s="1"/>
  <c r="F63" i="2"/>
  <c r="W134" i="1"/>
  <c r="J131" i="2" s="1"/>
  <c r="Y215" i="1"/>
  <c r="N212" i="2" s="1"/>
  <c r="X133" i="1"/>
  <c r="L130" i="2" s="1"/>
  <c r="N286" i="1"/>
  <c r="H283" i="2" s="1"/>
  <c r="Y159" i="1"/>
  <c r="N156" i="2" s="1"/>
  <c r="W270" i="1"/>
  <c r="J267" i="2" s="1"/>
  <c r="W95" i="1"/>
  <c r="AA133" i="1"/>
  <c r="R130" i="2" s="1"/>
  <c r="X101" i="1"/>
  <c r="L98" i="2" s="1"/>
  <c r="X221" i="1"/>
  <c r="L218" i="2" s="1"/>
  <c r="Y270" i="1"/>
  <c r="N267" i="2" s="1"/>
  <c r="N133" i="1"/>
  <c r="S133" i="1" s="1"/>
  <c r="T133" i="1" s="1"/>
  <c r="AB133" i="1" s="1"/>
  <c r="AF133" i="1" s="1"/>
  <c r="X139" i="1"/>
  <c r="L136" i="2" s="1"/>
  <c r="AA171" i="1"/>
  <c r="R168" i="2" s="1"/>
  <c r="F136" i="2"/>
  <c r="F94" i="2"/>
  <c r="AA282" i="1"/>
  <c r="R279" i="2" s="1"/>
  <c r="Y214" i="1"/>
  <c r="N211" i="2" s="1"/>
  <c r="W133" i="1"/>
  <c r="AA57" i="1"/>
  <c r="R54" i="2" s="1"/>
  <c r="Y175" i="1"/>
  <c r="N172" i="2" s="1"/>
  <c r="W175" i="1"/>
  <c r="J172" i="2" s="1"/>
  <c r="W250" i="1"/>
  <c r="Y171" i="1"/>
  <c r="N168" i="2" s="1"/>
  <c r="N42" i="1"/>
  <c r="S42" i="1" s="1"/>
  <c r="T42" i="1" s="1"/>
  <c r="AB42" i="1" s="1"/>
  <c r="AF42" i="1" s="1"/>
  <c r="Y238" i="1"/>
  <c r="N235" i="2" s="1"/>
  <c r="AA207" i="1"/>
  <c r="R204" i="2" s="1"/>
  <c r="X282" i="1"/>
  <c r="L279" i="2" s="1"/>
  <c r="AA259" i="1"/>
  <c r="R256" i="2" s="1"/>
  <c r="X175" i="1"/>
  <c r="L172" i="2" s="1"/>
  <c r="N250" i="1"/>
  <c r="S250" i="1" s="1"/>
  <c r="T250" i="1" s="1"/>
  <c r="AB250" i="1" s="1"/>
  <c r="AF250" i="1" s="1"/>
  <c r="AA140" i="1"/>
  <c r="R137" i="2" s="1"/>
  <c r="Y42" i="1"/>
  <c r="N39" i="2" s="1"/>
  <c r="N121" i="1"/>
  <c r="H118" i="2" s="1"/>
  <c r="F84" i="2"/>
  <c r="AA63" i="1"/>
  <c r="R60" i="2" s="1"/>
  <c r="AA250" i="1"/>
  <c r="R247" i="2" s="1"/>
  <c r="W210" i="1"/>
  <c r="J207" i="2" s="1"/>
  <c r="N140" i="1"/>
  <c r="H137" i="2" s="1"/>
  <c r="W42" i="1"/>
  <c r="J39" i="2" s="1"/>
  <c r="AA175" i="1"/>
  <c r="R172" i="2" s="1"/>
  <c r="X292" i="1"/>
  <c r="L289" i="2" s="1"/>
  <c r="AA23" i="1"/>
  <c r="R20" i="2" s="1"/>
  <c r="X21" i="1"/>
  <c r="L18" i="2" s="1"/>
  <c r="AA29" i="1"/>
  <c r="R26" i="2" s="1"/>
  <c r="N308" i="1"/>
  <c r="H305" i="2" s="1"/>
  <c r="F172" i="2"/>
  <c r="X276" i="1"/>
  <c r="L273" i="2" s="1"/>
  <c r="AA35" i="1"/>
  <c r="R32" i="2" s="1"/>
  <c r="F39" i="2"/>
  <c r="F117" i="2"/>
  <c r="W126" i="1"/>
  <c r="J123" i="2" s="1"/>
  <c r="X187" i="1"/>
  <c r="L184" i="2" s="1"/>
  <c r="W281" i="1"/>
  <c r="J278" i="2" s="1"/>
  <c r="W214" i="1"/>
  <c r="J211" i="2" s="1"/>
  <c r="F207" i="2"/>
  <c r="F164" i="2"/>
  <c r="X126" i="1"/>
  <c r="L123" i="2" s="1"/>
  <c r="W187" i="1"/>
  <c r="J184" i="2" s="1"/>
  <c r="N132" i="1"/>
  <c r="W132" i="1"/>
  <c r="N35" i="1"/>
  <c r="H32" i="2" s="1"/>
  <c r="F272" i="2"/>
  <c r="F130" i="2"/>
  <c r="Y126" i="1"/>
  <c r="N123" i="2" s="1"/>
  <c r="AA187" i="1"/>
  <c r="R184" i="2" s="1"/>
  <c r="Y140" i="1"/>
  <c r="N137" i="2" s="1"/>
  <c r="W130" i="1"/>
  <c r="J127" i="2" s="1"/>
  <c r="AA286" i="1"/>
  <c r="R283" i="2" s="1"/>
  <c r="W96" i="1"/>
  <c r="J93" i="2" s="1"/>
  <c r="X236" i="1"/>
  <c r="L233" i="2" s="1"/>
  <c r="W197" i="1"/>
  <c r="J194" i="2" s="1"/>
  <c r="F18" i="2"/>
  <c r="N187" i="1"/>
  <c r="H184" i="2" s="1"/>
  <c r="W140" i="1"/>
  <c r="J137" i="2" s="1"/>
  <c r="X270" i="1"/>
  <c r="L267" i="2" s="1"/>
  <c r="AA238" i="1"/>
  <c r="R235" i="2" s="1"/>
  <c r="W167" i="1"/>
  <c r="J164" i="2" s="1"/>
  <c r="N21" i="1"/>
  <c r="H18" i="2" s="1"/>
  <c r="W139" i="1"/>
  <c r="J136" i="2" s="1"/>
  <c r="AA270" i="1"/>
  <c r="R267" i="2" s="1"/>
  <c r="F235" i="2"/>
  <c r="X104" i="1"/>
  <c r="L101" i="2" s="1"/>
  <c r="N104" i="1"/>
  <c r="AA104" i="1"/>
  <c r="R101" i="2" s="1"/>
  <c r="F123" i="2"/>
  <c r="F184" i="2"/>
  <c r="N139" i="1"/>
  <c r="H136" i="2" s="1"/>
  <c r="F26" i="2"/>
  <c r="N238" i="1"/>
  <c r="H235" i="2" s="1"/>
  <c r="F51" i="2"/>
  <c r="AA139" i="1"/>
  <c r="R136" i="2" s="1"/>
  <c r="N270" i="1"/>
  <c r="X29" i="1"/>
  <c r="L26" i="2" s="1"/>
  <c r="Y66" i="1"/>
  <c r="N63" i="2" s="1"/>
  <c r="AA134" i="1"/>
  <c r="R131" i="2" s="1"/>
  <c r="F131" i="2"/>
  <c r="W29" i="1"/>
  <c r="Y54" i="1"/>
  <c r="N51" i="2" s="1"/>
  <c r="X54" i="1"/>
  <c r="L51" i="2" s="1"/>
  <c r="W54" i="1"/>
  <c r="W289" i="1"/>
  <c r="J286" i="2" s="1"/>
  <c r="X248" i="1"/>
  <c r="L245" i="2" s="1"/>
  <c r="Y289" i="1"/>
  <c r="N286" i="2" s="1"/>
  <c r="F56" i="2"/>
  <c r="Y59" i="1"/>
  <c r="N56" i="2" s="1"/>
  <c r="X59" i="1"/>
  <c r="L56" i="2" s="1"/>
  <c r="N59" i="1"/>
  <c r="AA59" i="1"/>
  <c r="R56" i="2" s="1"/>
  <c r="W59" i="1"/>
  <c r="F260" i="2"/>
  <c r="Y15" i="1"/>
  <c r="N12" i="2" s="1"/>
  <c r="F12" i="2"/>
  <c r="N15" i="1"/>
  <c r="X15" i="1"/>
  <c r="L12" i="2" s="1"/>
  <c r="AA15" i="1"/>
  <c r="R12" i="2" s="1"/>
  <c r="N148" i="1"/>
  <c r="X289" i="1"/>
  <c r="L286" i="2" s="1"/>
  <c r="F286" i="2"/>
  <c r="AA148" i="1"/>
  <c r="R145" i="2" s="1"/>
  <c r="X148" i="1"/>
  <c r="L145" i="2" s="1"/>
  <c r="Y223" i="1"/>
  <c r="N220" i="2" s="1"/>
  <c r="X223" i="1"/>
  <c r="L220" i="2" s="1"/>
  <c r="AA223" i="1"/>
  <c r="R220" i="2" s="1"/>
  <c r="N223" i="1"/>
  <c r="F220" i="2"/>
  <c r="W223" i="1"/>
  <c r="Y50" i="1"/>
  <c r="N47" i="2" s="1"/>
  <c r="W75" i="1"/>
  <c r="AA75" i="1"/>
  <c r="R72" i="2" s="1"/>
  <c r="Y75" i="1"/>
  <c r="N72" i="2" s="1"/>
  <c r="N152" i="1"/>
  <c r="AA152" i="1"/>
  <c r="R149" i="2" s="1"/>
  <c r="F149" i="2"/>
  <c r="Y152" i="1"/>
  <c r="N149" i="2" s="1"/>
  <c r="X152" i="1"/>
  <c r="L149" i="2" s="1"/>
  <c r="W152" i="1"/>
  <c r="AA225" i="1"/>
  <c r="R222" i="2" s="1"/>
  <c r="Y225" i="1"/>
  <c r="N222" i="2" s="1"/>
  <c r="W225" i="1"/>
  <c r="F222" i="2"/>
  <c r="X225" i="1"/>
  <c r="L222" i="2" s="1"/>
  <c r="N300" i="1"/>
  <c r="F297" i="2"/>
  <c r="X300" i="1"/>
  <c r="L297" i="2" s="1"/>
  <c r="Y300" i="1"/>
  <c r="N297" i="2" s="1"/>
  <c r="AA300" i="1"/>
  <c r="R297" i="2" s="1"/>
  <c r="W300" i="1"/>
  <c r="AA36" i="1"/>
  <c r="R33" i="2" s="1"/>
  <c r="N36" i="1"/>
  <c r="X36" i="1"/>
  <c r="L33" i="2" s="1"/>
  <c r="W36" i="1"/>
  <c r="F33" i="2"/>
  <c r="Y36" i="1"/>
  <c r="N33" i="2" s="1"/>
  <c r="W79" i="1"/>
  <c r="Y222" i="1"/>
  <c r="N219" i="2" s="1"/>
  <c r="N222" i="1"/>
  <c r="X222" i="1"/>
  <c r="L219" i="2" s="1"/>
  <c r="X86" i="1"/>
  <c r="L83" i="2" s="1"/>
  <c r="Y86" i="1"/>
  <c r="N83" i="2" s="1"/>
  <c r="N86" i="1"/>
  <c r="W86" i="1"/>
  <c r="N297" i="1"/>
  <c r="F294" i="2"/>
  <c r="X297" i="1"/>
  <c r="L294" i="2" s="1"/>
  <c r="N100" i="1"/>
  <c r="F97" i="2"/>
  <c r="AA48" i="1"/>
  <c r="R45" i="2" s="1"/>
  <c r="W91" i="1"/>
  <c r="AA91" i="1"/>
  <c r="R88" i="2" s="1"/>
  <c r="Y91" i="1"/>
  <c r="N88" i="2" s="1"/>
  <c r="X91" i="1"/>
  <c r="L88" i="2" s="1"/>
  <c r="N91" i="1"/>
  <c r="F88" i="2"/>
  <c r="AA323" i="1"/>
  <c r="R320" i="2" s="1"/>
  <c r="Y252" i="1"/>
  <c r="N249" i="2" s="1"/>
  <c r="N252" i="1"/>
  <c r="W252" i="1"/>
  <c r="Y301" i="1"/>
  <c r="N298" i="2" s="1"/>
  <c r="N301" i="1"/>
  <c r="F298" i="2"/>
  <c r="X301" i="1"/>
  <c r="L298" i="2" s="1"/>
  <c r="AA301" i="1"/>
  <c r="R298" i="2" s="1"/>
  <c r="W301" i="1"/>
  <c r="F311" i="2"/>
  <c r="N314" i="1"/>
  <c r="S302" i="1"/>
  <c r="T302" i="1" s="1"/>
  <c r="AB302" i="1" s="1"/>
  <c r="AF302" i="1" s="1"/>
  <c r="F166" i="2"/>
  <c r="N169" i="1"/>
  <c r="Y169" i="1"/>
  <c r="N166" i="2" s="1"/>
  <c r="X169" i="1"/>
  <c r="L166" i="2" s="1"/>
  <c r="W169" i="1"/>
  <c r="AA169" i="1"/>
  <c r="R166" i="2" s="1"/>
  <c r="W153" i="1"/>
  <c r="F22" i="2"/>
  <c r="N61" i="1"/>
  <c r="Y61" i="1"/>
  <c r="N58" i="2" s="1"/>
  <c r="W112" i="1"/>
  <c r="X112" i="1"/>
  <c r="L109" i="2" s="1"/>
  <c r="N112" i="1"/>
  <c r="F109" i="2"/>
  <c r="AA112" i="1"/>
  <c r="R109" i="2" s="1"/>
  <c r="Y112" i="1"/>
  <c r="N109" i="2" s="1"/>
  <c r="W141" i="1"/>
  <c r="W290" i="1"/>
  <c r="W145" i="1"/>
  <c r="Y145" i="1"/>
  <c r="N142" i="2" s="1"/>
  <c r="N145" i="1"/>
  <c r="AA279" i="1"/>
  <c r="R276" i="2" s="1"/>
  <c r="F73" i="2"/>
  <c r="X76" i="1"/>
  <c r="L73" i="2" s="1"/>
  <c r="W76" i="1"/>
  <c r="Y76" i="1"/>
  <c r="N73" i="2" s="1"/>
  <c r="N76" i="1"/>
  <c r="AA76" i="1"/>
  <c r="R73" i="2" s="1"/>
  <c r="X11" i="1"/>
  <c r="L8" i="2" s="1"/>
  <c r="Y298" i="1"/>
  <c r="N295" i="2" s="1"/>
  <c r="N298" i="1"/>
  <c r="F295" i="2"/>
  <c r="F16" i="2"/>
  <c r="N19" i="1"/>
  <c r="Y19" i="1"/>
  <c r="N16" i="2" s="1"/>
  <c r="X19" i="1"/>
  <c r="L16" i="2" s="1"/>
  <c r="W19" i="1"/>
  <c r="Y102" i="1"/>
  <c r="N99" i="2" s="1"/>
  <c r="X102" i="1"/>
  <c r="L99" i="2" s="1"/>
  <c r="X106" i="1"/>
  <c r="L103" i="2" s="1"/>
  <c r="AA106" i="1"/>
  <c r="R103" i="2" s="1"/>
  <c r="Y106" i="1"/>
  <c r="N103" i="2" s="1"/>
  <c r="N106" i="1"/>
  <c r="F103" i="2"/>
  <c r="W106" i="1"/>
  <c r="F174" i="2"/>
  <c r="W177" i="1"/>
  <c r="N177" i="1"/>
  <c r="Y177" i="1"/>
  <c r="N174" i="2" s="1"/>
  <c r="AA177" i="1"/>
  <c r="R174" i="2" s="1"/>
  <c r="X177" i="1"/>
  <c r="L174" i="2" s="1"/>
  <c r="F238" i="2"/>
  <c r="X241" i="1"/>
  <c r="L238" i="2" s="1"/>
  <c r="Y241" i="1"/>
  <c r="N238" i="2" s="1"/>
  <c r="AA241" i="1"/>
  <c r="R238" i="2" s="1"/>
  <c r="W241" i="1"/>
  <c r="N241" i="1"/>
  <c r="F107" i="2"/>
  <c r="X110" i="1"/>
  <c r="L107" i="2" s="1"/>
  <c r="W110" i="1"/>
  <c r="Y110" i="1"/>
  <c r="N107" i="2" s="1"/>
  <c r="N110" i="1"/>
  <c r="AA110" i="1"/>
  <c r="R107" i="2" s="1"/>
  <c r="Y284" i="1"/>
  <c r="N281" i="2" s="1"/>
  <c r="W284" i="1"/>
  <c r="N114" i="1"/>
  <c r="AA114" i="1"/>
  <c r="R111" i="2" s="1"/>
  <c r="Y114" i="1"/>
  <c r="N111" i="2" s="1"/>
  <c r="X114" i="1"/>
  <c r="L111" i="2" s="1"/>
  <c r="W191" i="1"/>
  <c r="Y191" i="1"/>
  <c r="N188" i="2" s="1"/>
  <c r="F188" i="2"/>
  <c r="X258" i="1"/>
  <c r="L255" i="2" s="1"/>
  <c r="W258" i="1"/>
  <c r="AA258" i="1"/>
  <c r="R255" i="2" s="1"/>
  <c r="F255" i="2"/>
  <c r="N258" i="1"/>
  <c r="Y258" i="1"/>
  <c r="N255" i="2" s="1"/>
  <c r="F24" i="2"/>
  <c r="W27" i="1"/>
  <c r="N27" i="1"/>
  <c r="X27" i="1"/>
  <c r="L24" i="2" s="1"/>
  <c r="X122" i="1"/>
  <c r="L119" i="2" s="1"/>
  <c r="W329" i="1"/>
  <c r="AA88" i="1"/>
  <c r="R85" i="2" s="1"/>
  <c r="N185" i="1"/>
  <c r="W185" i="1"/>
  <c r="AA185" i="1"/>
  <c r="R182" i="2" s="1"/>
  <c r="Y185" i="1"/>
  <c r="N182" i="2" s="1"/>
  <c r="F182" i="2"/>
  <c r="X185" i="1"/>
  <c r="L182" i="2" s="1"/>
  <c r="Y320" i="1"/>
  <c r="N317" i="2" s="1"/>
  <c r="F307" i="2"/>
  <c r="Y310" i="1"/>
  <c r="N307" i="2" s="1"/>
  <c r="W310" i="1"/>
  <c r="X310" i="1"/>
  <c r="L307" i="2" s="1"/>
  <c r="AA310" i="1"/>
  <c r="R307" i="2" s="1"/>
  <c r="N310" i="1"/>
  <c r="W161" i="1"/>
  <c r="N161" i="1"/>
  <c r="F158" i="2"/>
  <c r="X161" i="1"/>
  <c r="L158" i="2" s="1"/>
  <c r="Y161" i="1"/>
  <c r="N158" i="2" s="1"/>
  <c r="AA161" i="1"/>
  <c r="R158" i="2" s="1"/>
  <c r="S29" i="1"/>
  <c r="T29" i="1" s="1"/>
  <c r="AB29" i="1" s="1"/>
  <c r="AF29" i="1" s="1"/>
  <c r="J299" i="2"/>
  <c r="AA313" i="1"/>
  <c r="R310" i="2" s="1"/>
  <c r="N313" i="1"/>
  <c r="F310" i="2"/>
  <c r="X313" i="1"/>
  <c r="L310" i="2" s="1"/>
  <c r="W313" i="1"/>
  <c r="Y313" i="1"/>
  <c r="N310" i="2" s="1"/>
  <c r="Y278" i="1"/>
  <c r="N275" i="2" s="1"/>
  <c r="F53" i="2"/>
  <c r="X56" i="1"/>
  <c r="L53" i="2" s="1"/>
  <c r="Y56" i="1"/>
  <c r="N53" i="2" s="1"/>
  <c r="AA56" i="1"/>
  <c r="R53" i="2" s="1"/>
  <c r="W56" i="1"/>
  <c r="N56" i="1"/>
  <c r="N311" i="1"/>
  <c r="X311" i="1"/>
  <c r="L308" i="2" s="1"/>
  <c r="X38" i="1"/>
  <c r="L35" i="2" s="1"/>
  <c r="F35" i="2"/>
  <c r="N38" i="1"/>
  <c r="AA38" i="1"/>
  <c r="R35" i="2" s="1"/>
  <c r="Y38" i="1"/>
  <c r="N35" i="2" s="1"/>
  <c r="W38" i="1"/>
  <c r="F190" i="2"/>
  <c r="N193" i="1"/>
  <c r="W193" i="1"/>
  <c r="X193" i="1"/>
  <c r="L190" i="2" s="1"/>
  <c r="AA193" i="1"/>
  <c r="R190" i="2" s="1"/>
  <c r="Y193" i="1"/>
  <c r="N190" i="2" s="1"/>
  <c r="F231" i="2"/>
  <c r="N234" i="1"/>
  <c r="W234" i="1"/>
  <c r="Y234" i="1"/>
  <c r="N231" i="2" s="1"/>
  <c r="AA234" i="1"/>
  <c r="R231" i="2" s="1"/>
  <c r="X234" i="1"/>
  <c r="L231" i="2" s="1"/>
  <c r="AA105" i="1"/>
  <c r="R102" i="2" s="1"/>
  <c r="W105" i="1"/>
  <c r="X105" i="1"/>
  <c r="L102" i="2" s="1"/>
  <c r="N105" i="1"/>
  <c r="S143" i="1"/>
  <c r="T143" i="1" s="1"/>
  <c r="AB143" i="1" s="1"/>
  <c r="AF143" i="1" s="1"/>
  <c r="AA307" i="1"/>
  <c r="R304" i="2" s="1"/>
  <c r="F304" i="2"/>
  <c r="F6" i="2"/>
  <c r="X9" i="1"/>
  <c r="L6" i="2" s="1"/>
  <c r="AA9" i="1"/>
  <c r="R6" i="2" s="1"/>
  <c r="W9" i="1"/>
  <c r="Y9" i="1"/>
  <c r="N6" i="2" s="1"/>
  <c r="N9" i="1"/>
  <c r="AA65" i="1"/>
  <c r="R62" i="2" s="1"/>
  <c r="F62" i="2"/>
  <c r="Y65" i="1"/>
  <c r="N62" i="2" s="1"/>
  <c r="W65" i="1"/>
  <c r="N65" i="1"/>
  <c r="X65" i="1"/>
  <c r="L62" i="2" s="1"/>
  <c r="N74" i="1"/>
  <c r="F71" i="2"/>
  <c r="W74" i="1"/>
  <c r="X74" i="1"/>
  <c r="L71" i="2" s="1"/>
  <c r="AA74" i="1"/>
  <c r="R71" i="2" s="1"/>
  <c r="N67" i="1"/>
  <c r="Y67" i="1"/>
  <c r="N64" i="2" s="1"/>
  <c r="W81" i="1"/>
  <c r="AA81" i="1"/>
  <c r="R78" i="2" s="1"/>
  <c r="X81" i="1"/>
  <c r="L78" i="2" s="1"/>
  <c r="F78" i="2"/>
  <c r="N81" i="1"/>
  <c r="Y81" i="1"/>
  <c r="N78" i="2" s="1"/>
  <c r="AA160" i="1"/>
  <c r="R157" i="2" s="1"/>
  <c r="W160" i="1"/>
  <c r="X160" i="1"/>
  <c r="L157" i="2" s="1"/>
  <c r="Y160" i="1"/>
  <c r="N157" i="2" s="1"/>
  <c r="F157" i="2"/>
  <c r="N160" i="1"/>
  <c r="J235" i="2"/>
  <c r="J95" i="2"/>
  <c r="H285" i="2"/>
  <c r="S288" i="1"/>
  <c r="T288" i="1" s="1"/>
  <c r="AB288" i="1" s="1"/>
  <c r="AF288" i="1" s="1"/>
  <c r="S198" i="1"/>
  <c r="T198" i="1" s="1"/>
  <c r="AB198" i="1" s="1"/>
  <c r="AF198" i="1" s="1"/>
  <c r="H67" i="2"/>
  <c r="S70" i="1"/>
  <c r="T70" i="1" s="1"/>
  <c r="AB70" i="1" s="1"/>
  <c r="AF70" i="1" s="1"/>
  <c r="S94" i="1"/>
  <c r="T94" i="1" s="1"/>
  <c r="AB94" i="1" s="1"/>
  <c r="AF94" i="1" s="1"/>
  <c r="H84" i="2"/>
  <c r="J128" i="2"/>
  <c r="J314" i="2"/>
  <c r="J152" i="2"/>
  <c r="S325" i="1"/>
  <c r="T325" i="1" s="1"/>
  <c r="AB325" i="1" s="1"/>
  <c r="AF325" i="1" s="1"/>
  <c r="H322" i="2"/>
  <c r="J289" i="2"/>
  <c r="H80" i="2"/>
  <c r="J40" i="2"/>
  <c r="H172" i="2"/>
  <c r="S175" i="1"/>
  <c r="T175" i="1" s="1"/>
  <c r="AB175" i="1" s="1"/>
  <c r="AF175" i="1" s="1"/>
  <c r="J54" i="2"/>
  <c r="H115" i="2"/>
  <c r="S118" i="1"/>
  <c r="T118" i="1" s="1"/>
  <c r="AB118" i="1" s="1"/>
  <c r="AF118" i="1" s="1"/>
  <c r="J256" i="2"/>
  <c r="H95" i="2"/>
  <c r="S98" i="1"/>
  <c r="T98" i="1" s="1"/>
  <c r="AB98" i="1" s="1"/>
  <c r="AF98" i="1" s="1"/>
  <c r="J41" i="2"/>
  <c r="S331" i="1"/>
  <c r="T331" i="1" s="1"/>
  <c r="AB331" i="1" s="1"/>
  <c r="AF331" i="1" s="1"/>
  <c r="H178" i="2"/>
  <c r="Y210" i="1" l="1"/>
  <c r="N207" i="2" s="1"/>
  <c r="AA83" i="1"/>
  <c r="R80" i="2" s="1"/>
  <c r="AA210" i="1"/>
  <c r="R207" i="2" s="1"/>
  <c r="W69" i="1"/>
  <c r="J66" i="2" s="1"/>
  <c r="N90" i="1"/>
  <c r="H87" i="2" s="1"/>
  <c r="AA90" i="1"/>
  <c r="R87" i="2" s="1"/>
  <c r="X82" i="1"/>
  <c r="L79" i="2" s="1"/>
  <c r="W295" i="1"/>
  <c r="J292" i="2" s="1"/>
  <c r="AA162" i="1"/>
  <c r="R159" i="2" s="1"/>
  <c r="X162" i="1"/>
  <c r="L159" i="2" s="1"/>
  <c r="N191" i="1"/>
  <c r="Y29" i="1"/>
  <c r="N26" i="2" s="1"/>
  <c r="N69" i="1"/>
  <c r="X69" i="1"/>
  <c r="L66" i="2" s="1"/>
  <c r="F289" i="2"/>
  <c r="Y259" i="1"/>
  <c r="N256" i="2" s="1"/>
  <c r="X307" i="1"/>
  <c r="L304" i="2" s="1"/>
  <c r="Y141" i="1"/>
  <c r="N138" i="2" s="1"/>
  <c r="X153" i="1"/>
  <c r="L150" i="2" s="1"/>
  <c r="X66" i="1"/>
  <c r="L63" i="2" s="1"/>
  <c r="AA214" i="1"/>
  <c r="R211" i="2" s="1"/>
  <c r="AA183" i="1"/>
  <c r="R180" i="2" s="1"/>
  <c r="AA325" i="1"/>
  <c r="R322" i="2" s="1"/>
  <c r="F38" i="2"/>
  <c r="N322" i="1"/>
  <c r="X322" i="1"/>
  <c r="L319" i="2" s="1"/>
  <c r="F31" i="2"/>
  <c r="X34" i="1"/>
  <c r="L31" i="2" s="1"/>
  <c r="N26" i="1"/>
  <c r="S26" i="1" s="1"/>
  <c r="T26" i="1" s="1"/>
  <c r="AB26" i="1" s="1"/>
  <c r="AF26" i="1" s="1"/>
  <c r="Y26" i="1"/>
  <c r="N23" i="2" s="1"/>
  <c r="X166" i="1"/>
  <c r="L163" i="2" s="1"/>
  <c r="Y166" i="1"/>
  <c r="N163" i="2" s="1"/>
  <c r="AA227" i="1"/>
  <c r="R224" i="2" s="1"/>
  <c r="F224" i="2"/>
  <c r="X227" i="1"/>
  <c r="L224" i="2" s="1"/>
  <c r="W26" i="1"/>
  <c r="F121" i="2"/>
  <c r="F183" i="2"/>
  <c r="W48" i="1"/>
  <c r="F45" i="2"/>
  <c r="W174" i="1"/>
  <c r="X48" i="1"/>
  <c r="L45" i="2" s="1"/>
  <c r="N34" i="1"/>
  <c r="H289" i="2"/>
  <c r="W61" i="1"/>
  <c r="J58" i="2" s="1"/>
  <c r="F37" i="2"/>
  <c r="AA40" i="1"/>
  <c r="R37" i="2" s="1"/>
  <c r="F167" i="2"/>
  <c r="W170" i="1"/>
  <c r="N138" i="1"/>
  <c r="S138" i="1" s="1"/>
  <c r="T138" i="1" s="1"/>
  <c r="AB138" i="1" s="1"/>
  <c r="AF138" i="1" s="1"/>
  <c r="Y138" i="1"/>
  <c r="N135" i="2" s="1"/>
  <c r="Y190" i="1"/>
  <c r="N187" i="2" s="1"/>
  <c r="AA190" i="1"/>
  <c r="R187" i="2" s="1"/>
  <c r="F187" i="2"/>
  <c r="F13" i="2"/>
  <c r="X16" i="1"/>
  <c r="L13" i="2" s="1"/>
  <c r="H272" i="2"/>
  <c r="S275" i="1"/>
  <c r="T275" i="1" s="1"/>
  <c r="AB275" i="1" s="1"/>
  <c r="AF275" i="1" s="1"/>
  <c r="N149" i="1"/>
  <c r="AA149" i="1"/>
  <c r="R146" i="2" s="1"/>
  <c r="W332" i="1"/>
  <c r="AA332" i="1"/>
  <c r="R329" i="2" s="1"/>
  <c r="F329" i="2"/>
  <c r="Y332" i="1"/>
  <c r="N329" i="2" s="1"/>
  <c r="X116" i="1"/>
  <c r="L113" i="2" s="1"/>
  <c r="W116" i="1"/>
  <c r="J113" i="2" s="1"/>
  <c r="Y123" i="1"/>
  <c r="N120" i="2" s="1"/>
  <c r="N123" i="1"/>
  <c r="AA123" i="1"/>
  <c r="R120" i="2" s="1"/>
  <c r="W123" i="1"/>
  <c r="J120" i="2" s="1"/>
  <c r="X123" i="1"/>
  <c r="F120" i="2"/>
  <c r="X224" i="1"/>
  <c r="L221" i="2" s="1"/>
  <c r="Y224" i="1"/>
  <c r="N221" i="2" s="1"/>
  <c r="N224" i="1"/>
  <c r="F221" i="2"/>
  <c r="W224" i="1"/>
  <c r="Y305" i="1"/>
  <c r="N302" i="2" s="1"/>
  <c r="AA305" i="1"/>
  <c r="R302" i="2" s="1"/>
  <c r="X305" i="1"/>
  <c r="L302" i="2" s="1"/>
  <c r="X244" i="1"/>
  <c r="L241" i="2" s="1"/>
  <c r="AA244" i="1"/>
  <c r="R241" i="2" s="1"/>
  <c r="W244" i="1"/>
  <c r="W14" i="1"/>
  <c r="J11" i="2" s="1"/>
  <c r="N14" i="1"/>
  <c r="H11" i="2" s="1"/>
  <c r="W142" i="1"/>
  <c r="J139" i="2" s="1"/>
  <c r="N142" i="1"/>
  <c r="H155" i="2"/>
  <c r="S158" i="1"/>
  <c r="T158" i="1" s="1"/>
  <c r="AB158" i="1" s="1"/>
  <c r="AF158" i="1" s="1"/>
  <c r="F110" i="2"/>
  <c r="W113" i="1"/>
  <c r="J110" i="2" s="1"/>
  <c r="AA324" i="1"/>
  <c r="R321" i="2" s="1"/>
  <c r="F321" i="2"/>
  <c r="W324" i="1"/>
  <c r="Y28" i="1"/>
  <c r="N25" i="2" s="1"/>
  <c r="AA28" i="1"/>
  <c r="R25" i="2" s="1"/>
  <c r="N28" i="1"/>
  <c r="H25" i="2" s="1"/>
  <c r="W92" i="1"/>
  <c r="J89" i="2" s="1"/>
  <c r="N92" i="1"/>
  <c r="N304" i="1"/>
  <c r="H301" i="2" s="1"/>
  <c r="X304" i="1"/>
  <c r="L301" i="2" s="1"/>
  <c r="F301" i="2"/>
  <c r="Y232" i="1"/>
  <c r="N229" i="2" s="1"/>
  <c r="N232" i="1"/>
  <c r="W232" i="1"/>
  <c r="F229" i="2"/>
  <c r="X232" i="1"/>
  <c r="L229" i="2" s="1"/>
  <c r="Y150" i="1"/>
  <c r="N147" i="2" s="1"/>
  <c r="AA150" i="1"/>
  <c r="R147" i="2" s="1"/>
  <c r="X268" i="1"/>
  <c r="L265" i="2" s="1"/>
  <c r="F265" i="2"/>
  <c r="F215" i="2"/>
  <c r="X218" i="1"/>
  <c r="L215" i="2" s="1"/>
  <c r="Y189" i="1"/>
  <c r="N186" i="2" s="1"/>
  <c r="W189" i="1"/>
  <c r="J186" i="2" s="1"/>
  <c r="N189" i="1"/>
  <c r="H186" i="2" s="1"/>
  <c r="X189" i="1"/>
  <c r="L186" i="2" s="1"/>
  <c r="AA189" i="1"/>
  <c r="R186" i="2" s="1"/>
  <c r="Y96" i="1"/>
  <c r="N93" i="2" s="1"/>
  <c r="F93" i="2"/>
  <c r="X96" i="1"/>
  <c r="L93" i="2" s="1"/>
  <c r="N237" i="1"/>
  <c r="W237" i="1"/>
  <c r="J234" i="2" s="1"/>
  <c r="W49" i="1"/>
  <c r="J46" i="2" s="1"/>
  <c r="Y49" i="1"/>
  <c r="N46" i="2" s="1"/>
  <c r="X49" i="1"/>
  <c r="L46" i="2" s="1"/>
  <c r="N49" i="1"/>
  <c r="H46" i="2" s="1"/>
  <c r="W17" i="1"/>
  <c r="J14" i="2" s="1"/>
  <c r="F14" i="2"/>
  <c r="N17" i="1"/>
  <c r="H14" i="2" s="1"/>
  <c r="AA53" i="1"/>
  <c r="R50" i="2" s="1"/>
  <c r="N53" i="1"/>
  <c r="H50" i="2" s="1"/>
  <c r="X53" i="1"/>
  <c r="L50" i="2" s="1"/>
  <c r="X121" i="1"/>
  <c r="L118" i="2" s="1"/>
  <c r="Y121" i="1"/>
  <c r="N118" i="2" s="1"/>
  <c r="F202" i="2"/>
  <c r="Y205" i="1"/>
  <c r="N202" i="2" s="1"/>
  <c r="Y283" i="1"/>
  <c r="N280" i="2" s="1"/>
  <c r="W283" i="1"/>
  <c r="J280" i="2" s="1"/>
  <c r="AA283" i="1"/>
  <c r="R280" i="2" s="1"/>
  <c r="W107" i="1"/>
  <c r="J104" i="2" s="1"/>
  <c r="Y107" i="1"/>
  <c r="N104" i="2" s="1"/>
  <c r="AA107" i="1"/>
  <c r="R104" i="2" s="1"/>
  <c r="AA194" i="1"/>
  <c r="R191" i="2" s="1"/>
  <c r="F191" i="2"/>
  <c r="W194" i="1"/>
  <c r="J191" i="2" s="1"/>
  <c r="X194" i="1"/>
  <c r="L191" i="2" s="1"/>
  <c r="N111" i="1"/>
  <c r="H108" i="2" s="1"/>
  <c r="Y111" i="1"/>
  <c r="N108" i="2" s="1"/>
  <c r="AA111" i="1"/>
  <c r="R108" i="2" s="1"/>
  <c r="F108" i="2"/>
  <c r="X111" i="1"/>
  <c r="L108" i="2" s="1"/>
  <c r="X197" i="1"/>
  <c r="L194" i="2" s="1"/>
  <c r="F194" i="2"/>
  <c r="AA197" i="1"/>
  <c r="R194" i="2" s="1"/>
  <c r="F278" i="2"/>
  <c r="X281" i="1"/>
  <c r="L278" i="2" s="1"/>
  <c r="X75" i="1"/>
  <c r="L72" i="2" s="1"/>
  <c r="N75" i="1"/>
  <c r="F72" i="2"/>
  <c r="W266" i="1"/>
  <c r="F263" i="2"/>
  <c r="AA266" i="1"/>
  <c r="R263" i="2" s="1"/>
  <c r="X266" i="1"/>
  <c r="L263" i="2" s="1"/>
  <c r="W119" i="1"/>
  <c r="J116" i="2" s="1"/>
  <c r="AA119" i="1"/>
  <c r="R116" i="2" s="1"/>
  <c r="Y119" i="1"/>
  <c r="N116" i="2" s="1"/>
  <c r="X119" i="1"/>
  <c r="L116" i="2" s="1"/>
  <c r="W137" i="1"/>
  <c r="J134" i="2" s="1"/>
  <c r="F134" i="2"/>
  <c r="X184" i="1"/>
  <c r="L181" i="2" s="1"/>
  <c r="Y184" i="1"/>
  <c r="N181" i="2" s="1"/>
  <c r="F181" i="2"/>
  <c r="X85" i="1"/>
  <c r="L82" i="2" s="1"/>
  <c r="Y85" i="1"/>
  <c r="N82" i="2" s="1"/>
  <c r="N85" i="1"/>
  <c r="Y23" i="1"/>
  <c r="N20" i="2" s="1"/>
  <c r="F20" i="2"/>
  <c r="AA159" i="1"/>
  <c r="R156" i="2" s="1"/>
  <c r="F156" i="2"/>
  <c r="X159" i="1"/>
  <c r="L156" i="2" s="1"/>
  <c r="Y95" i="1"/>
  <c r="N92" i="2" s="1"/>
  <c r="N95" i="1"/>
  <c r="H92" i="2" s="1"/>
  <c r="AA95" i="1"/>
  <c r="R92" i="2" s="1"/>
  <c r="F92" i="2"/>
  <c r="Y174" i="1"/>
  <c r="N171" i="2" s="1"/>
  <c r="F58" i="2"/>
  <c r="W159" i="1"/>
  <c r="J156" i="2" s="1"/>
  <c r="X95" i="1"/>
  <c r="L92" i="2" s="1"/>
  <c r="Y120" i="1"/>
  <c r="N117" i="2" s="1"/>
  <c r="N120" i="1"/>
  <c r="S120" i="1" s="1"/>
  <c r="T120" i="1" s="1"/>
  <c r="AB120" i="1" s="1"/>
  <c r="AF120" i="1" s="1"/>
  <c r="Y264" i="1"/>
  <c r="N261" i="2" s="1"/>
  <c r="X264" i="1"/>
  <c r="L261" i="2" s="1"/>
  <c r="X171" i="1"/>
  <c r="L168" i="2" s="1"/>
  <c r="W171" i="1"/>
  <c r="J168" i="2" s="1"/>
  <c r="F168" i="2"/>
  <c r="N171" i="1"/>
  <c r="S171" i="1" s="1"/>
  <c r="T171" i="1" s="1"/>
  <c r="AB171" i="1" s="1"/>
  <c r="AF171" i="1" s="1"/>
  <c r="F200" i="2"/>
  <c r="X203" i="1"/>
  <c r="L200" i="2" s="1"/>
  <c r="Y30" i="1"/>
  <c r="N27" i="2" s="1"/>
  <c r="W30" i="1"/>
  <c r="J27" i="2" s="1"/>
  <c r="AA30" i="1"/>
  <c r="R27" i="2" s="1"/>
  <c r="Y249" i="1"/>
  <c r="N246" i="2" s="1"/>
  <c r="N249" i="1"/>
  <c r="H246" i="2" s="1"/>
  <c r="X63" i="1"/>
  <c r="L60" i="2" s="1"/>
  <c r="W63" i="1"/>
  <c r="J60" i="2" s="1"/>
  <c r="N63" i="1"/>
  <c r="S63" i="1" s="1"/>
  <c r="T63" i="1" s="1"/>
  <c r="AB63" i="1" s="1"/>
  <c r="AF63" i="1" s="1"/>
  <c r="F162" i="2"/>
  <c r="W165" i="1"/>
  <c r="J162" i="2" s="1"/>
  <c r="W265" i="1"/>
  <c r="J262" i="2" s="1"/>
  <c r="Y265" i="1"/>
  <c r="N262" i="2" s="1"/>
  <c r="F262" i="2"/>
  <c r="F233" i="2"/>
  <c r="N236" i="1"/>
  <c r="H233" i="2" s="1"/>
  <c r="X329" i="1"/>
  <c r="L326" i="2" s="1"/>
  <c r="F326" i="2"/>
  <c r="AA329" i="1"/>
  <c r="R326" i="2" s="1"/>
  <c r="Y329" i="1"/>
  <c r="N326" i="2" s="1"/>
  <c r="N50" i="1"/>
  <c r="X50" i="1"/>
  <c r="L47" i="2" s="1"/>
  <c r="AA50" i="1"/>
  <c r="R47" i="2" s="1"/>
  <c r="N248" i="1"/>
  <c r="F245" i="2"/>
  <c r="W248" i="1"/>
  <c r="J245" i="2" s="1"/>
  <c r="AA248" i="1"/>
  <c r="R245" i="2" s="1"/>
  <c r="F323" i="2"/>
  <c r="AA326" i="1"/>
  <c r="R323" i="2" s="1"/>
  <c r="N326" i="1"/>
  <c r="S326" i="1" s="1"/>
  <c r="T326" i="1" s="1"/>
  <c r="AB326" i="1" s="1"/>
  <c r="AF326" i="1" s="1"/>
  <c r="X326" i="1"/>
  <c r="L323" i="2" s="1"/>
  <c r="W326" i="1"/>
  <c r="J323" i="2" s="1"/>
  <c r="AA61" i="1"/>
  <c r="R58" i="2" s="1"/>
  <c r="N137" i="1"/>
  <c r="AA281" i="1"/>
  <c r="R278" i="2" s="1"/>
  <c r="W85" i="1"/>
  <c r="J82" i="2" s="1"/>
  <c r="X247" i="1"/>
  <c r="L244" i="2" s="1"/>
  <c r="N128" i="1"/>
  <c r="X72" i="1"/>
  <c r="L69" i="2" s="1"/>
  <c r="N72" i="1"/>
  <c r="S72" i="1" s="1"/>
  <c r="T72" i="1" s="1"/>
  <c r="AB72" i="1" s="1"/>
  <c r="AF72" i="1" s="1"/>
  <c r="F176" i="2"/>
  <c r="H30" i="2"/>
  <c r="X192" i="1"/>
  <c r="L189" i="2" s="1"/>
  <c r="Y266" i="1"/>
  <c r="N263" i="2" s="1"/>
  <c r="N312" i="1"/>
  <c r="F171" i="2"/>
  <c r="Y217" i="1"/>
  <c r="N214" i="2" s="1"/>
  <c r="Y323" i="1"/>
  <c r="N320" i="2" s="1"/>
  <c r="N48" i="1"/>
  <c r="H45" i="2" s="1"/>
  <c r="F46" i="2"/>
  <c r="W50" i="1"/>
  <c r="Z50" i="1" s="1"/>
  <c r="P47" i="2" s="1"/>
  <c r="Y248" i="1"/>
  <c r="N245" i="2" s="1"/>
  <c r="W35" i="1"/>
  <c r="J32" i="2" s="1"/>
  <c r="W87" i="1"/>
  <c r="J84" i="2" s="1"/>
  <c r="X137" i="1"/>
  <c r="L134" i="2" s="1"/>
  <c r="N332" i="1"/>
  <c r="S332" i="1" s="1"/>
  <c r="T332" i="1" s="1"/>
  <c r="AB332" i="1" s="1"/>
  <c r="AF332" i="1" s="1"/>
  <c r="W192" i="1"/>
  <c r="AA113" i="1"/>
  <c r="R110" i="2" s="1"/>
  <c r="AA312" i="1"/>
  <c r="R309" i="2" s="1"/>
  <c r="X174" i="1"/>
  <c r="L171" i="2" s="1"/>
  <c r="N217" i="1"/>
  <c r="S217" i="1" s="1"/>
  <c r="T217" i="1" s="1"/>
  <c r="AB217" i="1" s="1"/>
  <c r="AF217" i="1" s="1"/>
  <c r="N323" i="1"/>
  <c r="Y48" i="1"/>
  <c r="N45" i="2" s="1"/>
  <c r="F105" i="2"/>
  <c r="F32" i="2"/>
  <c r="F186" i="2"/>
  <c r="X87" i="1"/>
  <c r="L84" i="2" s="1"/>
  <c r="Y236" i="1"/>
  <c r="N233" i="2" s="1"/>
  <c r="X309" i="1"/>
  <c r="L306" i="2" s="1"/>
  <c r="N96" i="1"/>
  <c r="S96" i="1" s="1"/>
  <c r="T96" i="1" s="1"/>
  <c r="AB96" i="1" s="1"/>
  <c r="AF96" i="1" s="1"/>
  <c r="F82" i="2"/>
  <c r="N37" i="1"/>
  <c r="H34" i="2" s="1"/>
  <c r="X37" i="1"/>
  <c r="L34" i="2" s="1"/>
  <c r="X332" i="1"/>
  <c r="L329" i="2" s="1"/>
  <c r="F308" i="2"/>
  <c r="N192" i="1"/>
  <c r="N324" i="1"/>
  <c r="H321" i="2" s="1"/>
  <c r="Y312" i="1"/>
  <c r="N309" i="2" s="1"/>
  <c r="AA232" i="1"/>
  <c r="R229" i="2" s="1"/>
  <c r="AA108" i="1"/>
  <c r="R105" i="2" s="1"/>
  <c r="F312" i="2"/>
  <c r="W218" i="1"/>
  <c r="W64" i="1"/>
  <c r="J61" i="2" s="1"/>
  <c r="Y64" i="1"/>
  <c r="N61" i="2" s="1"/>
  <c r="X279" i="1"/>
  <c r="L276" i="2" s="1"/>
  <c r="W149" i="1"/>
  <c r="F209" i="2"/>
  <c r="N212" i="1"/>
  <c r="H209" i="2" s="1"/>
  <c r="AA212" i="1"/>
  <c r="R209" i="2" s="1"/>
  <c r="X212" i="1"/>
  <c r="L209" i="2" s="1"/>
  <c r="X25" i="1"/>
  <c r="L22" i="2" s="1"/>
  <c r="X242" i="1"/>
  <c r="L239" i="2" s="1"/>
  <c r="Y242" i="1"/>
  <c r="N239" i="2" s="1"/>
  <c r="F250" i="2"/>
  <c r="N253" i="1"/>
  <c r="H250" i="2" s="1"/>
  <c r="Y212" i="1"/>
  <c r="N209" i="2" s="1"/>
  <c r="Y25" i="1"/>
  <c r="N22" i="2" s="1"/>
  <c r="Y53" i="1"/>
  <c r="N50" i="2" s="1"/>
  <c r="AA96" i="1"/>
  <c r="R93" i="2" s="1"/>
  <c r="W99" i="1"/>
  <c r="X79" i="1"/>
  <c r="L76" i="2" s="1"/>
  <c r="Y79" i="1"/>
  <c r="N76" i="2" s="1"/>
  <c r="N194" i="1"/>
  <c r="H191" i="2" s="1"/>
  <c r="W53" i="1"/>
  <c r="J50" i="2" s="1"/>
  <c r="Y247" i="1"/>
  <c r="N244" i="2" s="1"/>
  <c r="AA247" i="1"/>
  <c r="R244" i="2" s="1"/>
  <c r="N247" i="1"/>
  <c r="W323" i="1"/>
  <c r="W205" i="1"/>
  <c r="H28" i="2"/>
  <c r="W229" i="1"/>
  <c r="AA311" i="1"/>
  <c r="R308" i="2" s="1"/>
  <c r="Y192" i="1"/>
  <c r="N189" i="2" s="1"/>
  <c r="X324" i="1"/>
  <c r="L321" i="2" s="1"/>
  <c r="X312" i="1"/>
  <c r="L309" i="2" s="1"/>
  <c r="AA249" i="1"/>
  <c r="R246" i="2" s="1"/>
  <c r="W10" i="1"/>
  <c r="AA79" i="1"/>
  <c r="R76" i="2" s="1"/>
  <c r="F118" i="2"/>
  <c r="N281" i="1"/>
  <c r="Y279" i="1"/>
  <c r="N276" i="2" s="1"/>
  <c r="N279" i="1"/>
  <c r="F276" i="2"/>
  <c r="N25" i="1"/>
  <c r="Y275" i="1"/>
  <c r="N272" i="2" s="1"/>
  <c r="F266" i="2"/>
  <c r="AA269" i="1"/>
  <c r="R266" i="2" s="1"/>
  <c r="X124" i="1"/>
  <c r="L121" i="2" s="1"/>
  <c r="N164" i="1"/>
  <c r="H161" i="2" s="1"/>
  <c r="Y164" i="1"/>
  <c r="N161" i="2" s="1"/>
  <c r="X22" i="1"/>
  <c r="L19" i="2" s="1"/>
  <c r="N22" i="1"/>
  <c r="S22" i="1" s="1"/>
  <c r="T22" i="1" s="1"/>
  <c r="AB22" i="1" s="1"/>
  <c r="AF22" i="1" s="1"/>
  <c r="W22" i="1"/>
  <c r="J19" i="2" s="1"/>
  <c r="Y227" i="1"/>
  <c r="N224" i="2" s="1"/>
  <c r="X97" i="1"/>
  <c r="L94" i="2" s="1"/>
  <c r="AA97" i="1"/>
  <c r="R94" i="2" s="1"/>
  <c r="Y196" i="1"/>
  <c r="N193" i="2" s="1"/>
  <c r="W196" i="1"/>
  <c r="J193" i="2" s="1"/>
  <c r="AA205" i="1"/>
  <c r="R202" i="2" s="1"/>
  <c r="W108" i="1"/>
  <c r="J105" i="2" s="1"/>
  <c r="N108" i="1"/>
  <c r="X205" i="1"/>
  <c r="L202" i="2" s="1"/>
  <c r="N266" i="1"/>
  <c r="H263" i="2" s="1"/>
  <c r="AA49" i="1"/>
  <c r="R46" i="2" s="1"/>
  <c r="N23" i="1"/>
  <c r="S23" i="1" s="1"/>
  <c r="T23" i="1" s="1"/>
  <c r="AB23" i="1" s="1"/>
  <c r="AF23" i="1" s="1"/>
  <c r="AA85" i="1"/>
  <c r="R82" i="2" s="1"/>
  <c r="F213" i="2"/>
  <c r="AA216" i="1"/>
  <c r="R213" i="2" s="1"/>
  <c r="X216" i="1"/>
  <c r="L213" i="2" s="1"/>
  <c r="X142" i="1"/>
  <c r="L139" i="2" s="1"/>
  <c r="Y113" i="1"/>
  <c r="N110" i="2" s="1"/>
  <c r="Y318" i="1"/>
  <c r="N315" i="2" s="1"/>
  <c r="N205" i="1"/>
  <c r="H202" i="2" s="1"/>
  <c r="W311" i="1"/>
  <c r="W111" i="1"/>
  <c r="J108" i="2" s="1"/>
  <c r="N329" i="1"/>
  <c r="S329" i="1" s="1"/>
  <c r="T329" i="1" s="1"/>
  <c r="AB329" i="1" s="1"/>
  <c r="AF329" i="1" s="1"/>
  <c r="W312" i="1"/>
  <c r="J309" i="2" s="1"/>
  <c r="X249" i="1"/>
  <c r="L246" i="2" s="1"/>
  <c r="F76" i="2"/>
  <c r="X108" i="1"/>
  <c r="L105" i="2" s="1"/>
  <c r="N135" i="1"/>
  <c r="H132" i="2" s="1"/>
  <c r="Y35" i="1"/>
  <c r="N32" i="2" s="1"/>
  <c r="Y137" i="1"/>
  <c r="N134" i="2" s="1"/>
  <c r="AA116" i="1"/>
  <c r="R113" i="2" s="1"/>
  <c r="X283" i="1"/>
  <c r="L280" i="2" s="1"/>
  <c r="W186" i="1"/>
  <c r="J183" i="2" s="1"/>
  <c r="F163" i="2"/>
  <c r="X128" i="1"/>
  <c r="L125" i="2" s="1"/>
  <c r="N265" i="1"/>
  <c r="H262" i="2" s="1"/>
  <c r="F19" i="2"/>
  <c r="H159" i="2"/>
  <c r="Y105" i="1"/>
  <c r="N102" i="2" s="1"/>
  <c r="AA86" i="1"/>
  <c r="R83" i="2" s="1"/>
  <c r="W286" i="1"/>
  <c r="J283" i="2" s="1"/>
  <c r="X43" i="1"/>
  <c r="L40" i="2" s="1"/>
  <c r="H65" i="2"/>
  <c r="F64" i="2"/>
  <c r="S66" i="1"/>
  <c r="T66" i="1" s="1"/>
  <c r="AB66" i="1" s="1"/>
  <c r="AF66" i="1" s="1"/>
  <c r="AA27" i="1"/>
  <c r="R24" i="2" s="1"/>
  <c r="F138" i="2"/>
  <c r="AA153" i="1"/>
  <c r="R150" i="2" s="1"/>
  <c r="Y167" i="1"/>
  <c r="N164" i="2" s="1"/>
  <c r="W325" i="1"/>
  <c r="J322" i="2" s="1"/>
  <c r="F178" i="2"/>
  <c r="W201" i="1"/>
  <c r="J198" i="2" s="1"/>
  <c r="W276" i="1"/>
  <c r="J273" i="2" s="1"/>
  <c r="X141" i="1"/>
  <c r="L138" i="2" s="1"/>
  <c r="N153" i="1"/>
  <c r="H150" i="2" s="1"/>
  <c r="AA252" i="1"/>
  <c r="R249" i="2" s="1"/>
  <c r="F219" i="2"/>
  <c r="AA68" i="1"/>
  <c r="R65" i="2" s="1"/>
  <c r="W68" i="1"/>
  <c r="J65" i="2" s="1"/>
  <c r="F256" i="2"/>
  <c r="Y299" i="1"/>
  <c r="N296" i="2" s="1"/>
  <c r="AA43" i="1"/>
  <c r="R40" i="2" s="1"/>
  <c r="Y94" i="1"/>
  <c r="N91" i="2" s="1"/>
  <c r="X231" i="1"/>
  <c r="L228" i="2" s="1"/>
  <c r="N82" i="1"/>
  <c r="Y31" i="1"/>
  <c r="N28" i="2" s="1"/>
  <c r="Y325" i="1"/>
  <c r="N322" i="2" s="1"/>
  <c r="S167" i="1"/>
  <c r="T167" i="1" s="1"/>
  <c r="AB167" i="1" s="1"/>
  <c r="AF167" i="1" s="1"/>
  <c r="AA67" i="1"/>
  <c r="R64" i="2" s="1"/>
  <c r="AA191" i="1"/>
  <c r="R188" i="2" s="1"/>
  <c r="F111" i="2"/>
  <c r="X298" i="1"/>
  <c r="L295" i="2" s="1"/>
  <c r="AA141" i="1"/>
  <c r="R138" i="2" s="1"/>
  <c r="F150" i="2"/>
  <c r="X252" i="1"/>
  <c r="L249" i="2" s="1"/>
  <c r="AA222" i="1"/>
  <c r="R219" i="2" s="1"/>
  <c r="AA167" i="1"/>
  <c r="R164" i="2" s="1"/>
  <c r="X167" i="1"/>
  <c r="L164" i="2" s="1"/>
  <c r="X68" i="1"/>
  <c r="L65" i="2" s="1"/>
  <c r="X259" i="1"/>
  <c r="L256" i="2" s="1"/>
  <c r="N214" i="1"/>
  <c r="H211" i="2" s="1"/>
  <c r="W273" i="1"/>
  <c r="J270" i="2" s="1"/>
  <c r="W162" i="1"/>
  <c r="J159" i="2" s="1"/>
  <c r="Y82" i="1"/>
  <c r="N79" i="2" s="1"/>
  <c r="Y292" i="1"/>
  <c r="N289" i="2" s="1"/>
  <c r="X31" i="1"/>
  <c r="L28" i="2" s="1"/>
  <c r="X67" i="1"/>
  <c r="L64" i="2" s="1"/>
  <c r="H148" i="2"/>
  <c r="AA298" i="1"/>
  <c r="R295" i="2" s="1"/>
  <c r="W66" i="1"/>
  <c r="J63" i="2" s="1"/>
  <c r="N210" i="1"/>
  <c r="H207" i="2" s="1"/>
  <c r="W221" i="1"/>
  <c r="J218" i="2" s="1"/>
  <c r="F218" i="2"/>
  <c r="X181" i="1"/>
  <c r="L178" i="2" s="1"/>
  <c r="W94" i="1"/>
  <c r="J91" i="2" s="1"/>
  <c r="F274" i="2"/>
  <c r="W146" i="1"/>
  <c r="J143" i="2" s="1"/>
  <c r="N244" i="1"/>
  <c r="H241" i="2" s="1"/>
  <c r="X83" i="1"/>
  <c r="L80" i="2" s="1"/>
  <c r="X135" i="1"/>
  <c r="L132" i="2" s="1"/>
  <c r="X146" i="1"/>
  <c r="L143" i="2" s="1"/>
  <c r="Y253" i="1"/>
  <c r="N250" i="2" s="1"/>
  <c r="N218" i="1"/>
  <c r="H215" i="2" s="1"/>
  <c r="X14" i="1"/>
  <c r="L11" i="2" s="1"/>
  <c r="N204" i="1"/>
  <c r="W128" i="1"/>
  <c r="J125" i="2" s="1"/>
  <c r="F195" i="2"/>
  <c r="W198" i="1"/>
  <c r="W216" i="1"/>
  <c r="N277" i="1"/>
  <c r="H274" i="2" s="1"/>
  <c r="F155" i="2"/>
  <c r="AA146" i="1"/>
  <c r="R143" i="2" s="1"/>
  <c r="F69" i="2"/>
  <c r="W72" i="1"/>
  <c r="J69" i="2" s="1"/>
  <c r="N116" i="1"/>
  <c r="H113" i="2" s="1"/>
  <c r="F143" i="2"/>
  <c r="N57" i="1"/>
  <c r="H54" i="2" s="1"/>
  <c r="W34" i="1"/>
  <c r="J31" i="2" s="1"/>
  <c r="N315" i="1"/>
  <c r="H312" i="2" s="1"/>
  <c r="Y315" i="1"/>
  <c r="N312" i="2" s="1"/>
  <c r="W318" i="1"/>
  <c r="J315" i="2" s="1"/>
  <c r="Y295" i="1"/>
  <c r="N292" i="2" s="1"/>
  <c r="AA127" i="1"/>
  <c r="R124" i="2" s="1"/>
  <c r="Y268" i="1"/>
  <c r="N265" i="2" s="1"/>
  <c r="N283" i="1"/>
  <c r="AA218" i="1"/>
  <c r="R215" i="2" s="1"/>
  <c r="N179" i="1"/>
  <c r="W227" i="1"/>
  <c r="J224" i="2" s="1"/>
  <c r="AA198" i="1"/>
  <c r="R195" i="2" s="1"/>
  <c r="F170" i="2"/>
  <c r="Y218" i="1"/>
  <c r="N215" i="2" s="1"/>
  <c r="AA277" i="1"/>
  <c r="R274" i="2" s="1"/>
  <c r="F189" i="2"/>
  <c r="Y216" i="1"/>
  <c r="N213" i="2" s="1"/>
  <c r="X315" i="1"/>
  <c r="L312" i="2" s="1"/>
  <c r="W277" i="1"/>
  <c r="J274" i="2" s="1"/>
  <c r="Y57" i="1"/>
  <c r="N54" i="2" s="1"/>
  <c r="F113" i="2"/>
  <c r="Y158" i="1"/>
  <c r="N155" i="2" s="1"/>
  <c r="W135" i="1"/>
  <c r="J132" i="2" s="1"/>
  <c r="X143" i="1"/>
  <c r="L140" i="2" s="1"/>
  <c r="F104" i="2"/>
  <c r="W268" i="1"/>
  <c r="J265" i="2" s="1"/>
  <c r="AA318" i="1"/>
  <c r="R315" i="2" s="1"/>
  <c r="AA17" i="1"/>
  <c r="R14" i="2" s="1"/>
  <c r="W184" i="1"/>
  <c r="J181" i="2" s="1"/>
  <c r="AA166" i="1"/>
  <c r="R163" i="2" s="1"/>
  <c r="X186" i="1"/>
  <c r="L183" i="2" s="1"/>
  <c r="AA203" i="1"/>
  <c r="R200" i="2" s="1"/>
  <c r="Y203" i="1"/>
  <c r="N200" i="2" s="1"/>
  <c r="N119" i="1"/>
  <c r="H116" i="2" s="1"/>
  <c r="AA253" i="1"/>
  <c r="R250" i="2" s="1"/>
  <c r="X64" i="1"/>
  <c r="L61" i="2" s="1"/>
  <c r="F124" i="2"/>
  <c r="W173" i="1"/>
  <c r="J170" i="2" s="1"/>
  <c r="F125" i="2"/>
  <c r="N254" i="1"/>
  <c r="AA179" i="1"/>
  <c r="R176" i="2" s="1"/>
  <c r="N64" i="1"/>
  <c r="F201" i="2"/>
  <c r="N259" i="1"/>
  <c r="S259" i="1" s="1"/>
  <c r="T259" i="1" s="1"/>
  <c r="AB259" i="1" s="1"/>
  <c r="AF259" i="1" s="1"/>
  <c r="AA33" i="1"/>
  <c r="R30" i="2" s="1"/>
  <c r="Y33" i="1"/>
  <c r="N30" i="2" s="1"/>
  <c r="F54" i="2"/>
  <c r="X113" i="1"/>
  <c r="L110" i="2" s="1"/>
  <c r="X176" i="1"/>
  <c r="L173" i="2" s="1"/>
  <c r="W25" i="1"/>
  <c r="Z45" i="1"/>
  <c r="P42" i="2" s="1"/>
  <c r="T42" i="2" s="1"/>
  <c r="N146" i="1"/>
  <c r="S146" i="1" s="1"/>
  <c r="T146" i="1" s="1"/>
  <c r="AB146" i="1" s="1"/>
  <c r="AF146" i="1" s="1"/>
  <c r="X275" i="1"/>
  <c r="L272" i="2" s="1"/>
  <c r="AA275" i="1"/>
  <c r="R272" i="2" s="1"/>
  <c r="W39" i="1"/>
  <c r="J36" i="2" s="1"/>
  <c r="N107" i="1"/>
  <c r="H104" i="2" s="1"/>
  <c r="Y72" i="1"/>
  <c r="N69" i="2" s="1"/>
  <c r="Y116" i="1"/>
  <c r="N113" i="2" s="1"/>
  <c r="N159" i="1"/>
  <c r="S159" i="1" s="1"/>
  <c r="T159" i="1" s="1"/>
  <c r="AB159" i="1" s="1"/>
  <c r="AF159" i="1" s="1"/>
  <c r="AA72" i="1"/>
  <c r="R69" i="2" s="1"/>
  <c r="AA181" i="1"/>
  <c r="R178" i="2" s="1"/>
  <c r="W23" i="1"/>
  <c r="J20" i="2" s="1"/>
  <c r="AA34" i="1"/>
  <c r="R31" i="2" s="1"/>
  <c r="X23" i="1"/>
  <c r="L20" i="2" s="1"/>
  <c r="X250" i="1"/>
  <c r="L247" i="2" s="1"/>
  <c r="W203" i="1"/>
  <c r="J200" i="2" s="1"/>
  <c r="W275" i="1"/>
  <c r="J272" i="2" s="1"/>
  <c r="N173" i="1"/>
  <c r="S173" i="1" s="1"/>
  <c r="T173" i="1" s="1"/>
  <c r="AB173" i="1" s="1"/>
  <c r="AF173" i="1" s="1"/>
  <c r="Y181" i="1"/>
  <c r="N178" i="2" s="1"/>
  <c r="X327" i="1"/>
  <c r="L324" i="2" s="1"/>
  <c r="N227" i="1"/>
  <c r="AA296" i="1"/>
  <c r="R293" i="2" s="1"/>
  <c r="AA136" i="1"/>
  <c r="R133" i="2" s="1"/>
  <c r="W150" i="1"/>
  <c r="J147" i="2" s="1"/>
  <c r="N166" i="1"/>
  <c r="W31" i="1"/>
  <c r="J28" i="2" s="1"/>
  <c r="N276" i="1"/>
  <c r="AA208" i="1"/>
  <c r="R205" i="2" s="1"/>
  <c r="W70" i="1"/>
  <c r="J67" i="2" s="1"/>
  <c r="Y198" i="1"/>
  <c r="N195" i="2" s="1"/>
  <c r="AA137" i="1"/>
  <c r="R134" i="2" s="1"/>
  <c r="Y330" i="1"/>
  <c r="N327" i="2" s="1"/>
  <c r="N24" i="1"/>
  <c r="H21" i="2" s="1"/>
  <c r="W158" i="1"/>
  <c r="J155" i="2" s="1"/>
  <c r="N186" i="1"/>
  <c r="X173" i="1"/>
  <c r="L170" i="2" s="1"/>
  <c r="AA316" i="1"/>
  <c r="R313" i="2" s="1"/>
  <c r="F61" i="2"/>
  <c r="AA330" i="1"/>
  <c r="R327" i="2" s="1"/>
  <c r="Y149" i="1"/>
  <c r="N146" i="2" s="1"/>
  <c r="X198" i="1"/>
  <c r="L195" i="2" s="1"/>
  <c r="N219" i="1"/>
  <c r="H216" i="2" s="1"/>
  <c r="W305" i="1"/>
  <c r="J302" i="2" s="1"/>
  <c r="F11" i="2"/>
  <c r="X158" i="1"/>
  <c r="L155" i="2" s="1"/>
  <c r="W83" i="1"/>
  <c r="J80" i="2" s="1"/>
  <c r="F80" i="2"/>
  <c r="W253" i="1"/>
  <c r="J250" i="2" s="1"/>
  <c r="N150" i="1"/>
  <c r="X157" i="1"/>
  <c r="Y157" i="1"/>
  <c r="N154" i="2" s="1"/>
  <c r="Z82" i="1"/>
  <c r="P79" i="2" s="1"/>
  <c r="T79" i="2" s="1"/>
  <c r="N216" i="1"/>
  <c r="H213" i="2" s="1"/>
  <c r="Y324" i="1"/>
  <c r="N321" i="2" s="1"/>
  <c r="F216" i="2"/>
  <c r="N305" i="1"/>
  <c r="H302" i="2" s="1"/>
  <c r="W212" i="1"/>
  <c r="N174" i="1"/>
  <c r="H171" i="2" s="1"/>
  <c r="X26" i="1"/>
  <c r="L23" i="2" s="1"/>
  <c r="X323" i="1"/>
  <c r="L320" i="2" s="1"/>
  <c r="W124" i="1"/>
  <c r="X238" i="1"/>
  <c r="L235" i="2" s="1"/>
  <c r="F283" i="2"/>
  <c r="AA158" i="1"/>
  <c r="R155" i="2" s="1"/>
  <c r="X107" i="1"/>
  <c r="L104" i="2" s="1"/>
  <c r="Y132" i="1"/>
  <c r="N129" i="2" s="1"/>
  <c r="Y286" i="1"/>
  <c r="N283" i="2" s="1"/>
  <c r="AA292" i="1"/>
  <c r="R289" i="2" s="1"/>
  <c r="AA276" i="1"/>
  <c r="R273" i="2" s="1"/>
  <c r="F212" i="2"/>
  <c r="X325" i="1"/>
  <c r="L322" i="2" s="1"/>
  <c r="Y83" i="1"/>
  <c r="N80" i="2" s="1"/>
  <c r="AA268" i="1"/>
  <c r="R265" i="2" s="1"/>
  <c r="N221" i="1"/>
  <c r="S221" i="1" s="1"/>
  <c r="T221" i="1" s="1"/>
  <c r="AB221" i="1" s="1"/>
  <c r="AF221" i="1" s="1"/>
  <c r="X299" i="1"/>
  <c r="L296" i="2" s="1"/>
  <c r="F65" i="2"/>
  <c r="N203" i="1"/>
  <c r="H200" i="2" s="1"/>
  <c r="N327" i="1"/>
  <c r="S327" i="1" s="1"/>
  <c r="T327" i="1" s="1"/>
  <c r="AB327" i="1" s="1"/>
  <c r="AF327" i="1" s="1"/>
  <c r="N296" i="1"/>
  <c r="X201" i="1"/>
  <c r="L198" i="2" s="1"/>
  <c r="W166" i="1"/>
  <c r="J163" i="2" s="1"/>
  <c r="F234" i="2"/>
  <c r="N268" i="1"/>
  <c r="S268" i="1" s="1"/>
  <c r="T268" i="1" s="1"/>
  <c r="AB268" i="1" s="1"/>
  <c r="AF268" i="1" s="1"/>
  <c r="Y84" i="1"/>
  <c r="N81" i="2" s="1"/>
  <c r="X149" i="1"/>
  <c r="L146" i="2" s="1"/>
  <c r="Y204" i="1"/>
  <c r="N201" i="2" s="1"/>
  <c r="Y179" i="1"/>
  <c r="N176" i="2" s="1"/>
  <c r="AA184" i="1"/>
  <c r="R181" i="2" s="1"/>
  <c r="F42" i="2"/>
  <c r="Z302" i="1"/>
  <c r="P299" i="2" s="1"/>
  <c r="T299" i="2" s="1"/>
  <c r="F302" i="2"/>
  <c r="Y77" i="1"/>
  <c r="N74" i="2" s="1"/>
  <c r="X277" i="1"/>
  <c r="AA315" i="1"/>
  <c r="R312" i="2" s="1"/>
  <c r="X57" i="1"/>
  <c r="L54" i="2" s="1"/>
  <c r="F280" i="2"/>
  <c r="F146" i="2"/>
  <c r="F315" i="2"/>
  <c r="N183" i="1"/>
  <c r="S183" i="1" s="1"/>
  <c r="T183" i="1" s="1"/>
  <c r="AB183" i="1" s="1"/>
  <c r="AF183" i="1" s="1"/>
  <c r="N184" i="1"/>
  <c r="H181" i="2" s="1"/>
  <c r="N318" i="1"/>
  <c r="H315" i="2" s="1"/>
  <c r="X150" i="1"/>
  <c r="L147" i="2" s="1"/>
  <c r="AA64" i="1"/>
  <c r="R61" i="2" s="1"/>
  <c r="X296" i="1"/>
  <c r="L293" i="2" s="1"/>
  <c r="Y128" i="1"/>
  <c r="N125" i="2" s="1"/>
  <c r="X179" i="1"/>
  <c r="L176" i="2" s="1"/>
  <c r="F147" i="2"/>
  <c r="AA22" i="1"/>
  <c r="R19" i="2" s="1"/>
  <c r="X180" i="1"/>
  <c r="L177" i="2" s="1"/>
  <c r="Y180" i="1"/>
  <c r="N177" i="2" s="1"/>
  <c r="N180" i="1"/>
  <c r="H177" i="2" s="1"/>
  <c r="W180" i="1"/>
  <c r="J177" i="2" s="1"/>
  <c r="H206" i="2"/>
  <c r="S209" i="1"/>
  <c r="T209" i="1" s="1"/>
  <c r="AB209" i="1" s="1"/>
  <c r="AF209" i="1" s="1"/>
  <c r="N245" i="1"/>
  <c r="W245" i="1"/>
  <c r="J242" i="2" s="1"/>
  <c r="X245" i="1"/>
  <c r="L242" i="2" s="1"/>
  <c r="Y290" i="1"/>
  <c r="N287" i="2" s="1"/>
  <c r="N290" i="1"/>
  <c r="X290" i="1"/>
  <c r="L287" i="2" s="1"/>
  <c r="AA290" i="1"/>
  <c r="R287" i="2" s="1"/>
  <c r="X195" i="1"/>
  <c r="L192" i="2" s="1"/>
  <c r="Y195" i="1"/>
  <c r="N192" i="2" s="1"/>
  <c r="N195" i="1"/>
  <c r="AA11" i="1"/>
  <c r="R8" i="2" s="1"/>
  <c r="W11" i="1"/>
  <c r="J8" i="2" s="1"/>
  <c r="Y11" i="1"/>
  <c r="N8" i="2" s="1"/>
  <c r="Y129" i="1"/>
  <c r="N126" i="2" s="1"/>
  <c r="W129" i="1"/>
  <c r="J126" i="2" s="1"/>
  <c r="X129" i="1"/>
  <c r="L126" i="2" s="1"/>
  <c r="AA256" i="1"/>
  <c r="R253" i="2" s="1"/>
  <c r="N256" i="1"/>
  <c r="H253" i="2" s="1"/>
  <c r="W256" i="1"/>
  <c r="F253" i="2"/>
  <c r="X303" i="1"/>
  <c r="L300" i="2" s="1"/>
  <c r="F300" i="2"/>
  <c r="Y303" i="1"/>
  <c r="N300" i="2" s="1"/>
  <c r="Y263" i="1"/>
  <c r="N260" i="2" s="1"/>
  <c r="N263" i="1"/>
  <c r="H260" i="2" s="1"/>
  <c r="X263" i="1"/>
  <c r="L260" i="2" s="1"/>
  <c r="W263" i="1"/>
  <c r="Y271" i="1"/>
  <c r="N268" i="2" s="1"/>
  <c r="AA271" i="1"/>
  <c r="R268" i="2" s="1"/>
  <c r="N271" i="1"/>
  <c r="W271" i="1"/>
  <c r="J268" i="2" s="1"/>
  <c r="X271" i="1"/>
  <c r="L268" i="2" s="1"/>
  <c r="F258" i="2"/>
  <c r="W261" i="1"/>
  <c r="J258" i="2" s="1"/>
  <c r="F100" i="2"/>
  <c r="W206" i="1"/>
  <c r="J203" i="2" s="1"/>
  <c r="W304" i="1"/>
  <c r="J301" i="2" s="1"/>
  <c r="AA303" i="1"/>
  <c r="R300" i="2" s="1"/>
  <c r="W220" i="1"/>
  <c r="J217" i="2" s="1"/>
  <c r="F74" i="2"/>
  <c r="AA291" i="1"/>
  <c r="R288" i="2" s="1"/>
  <c r="AA199" i="1"/>
  <c r="R196" i="2" s="1"/>
  <c r="H193" i="2"/>
  <c r="S196" i="1"/>
  <c r="T196" i="1" s="1"/>
  <c r="AB196" i="1" s="1"/>
  <c r="AF196" i="1" s="1"/>
  <c r="F114" i="2"/>
  <c r="Y261" i="1"/>
  <c r="N258" i="2" s="1"/>
  <c r="W226" i="1"/>
  <c r="J223" i="2" s="1"/>
  <c r="N226" i="1"/>
  <c r="H223" i="2" s="1"/>
  <c r="AA285" i="1"/>
  <c r="R282" i="2" s="1"/>
  <c r="Y285" i="1"/>
  <c r="N282" i="2" s="1"/>
  <c r="N285" i="1"/>
  <c r="W285" i="1"/>
  <c r="J282" i="2" s="1"/>
  <c r="AA170" i="1"/>
  <c r="R167" i="2" s="1"/>
  <c r="X170" i="1"/>
  <c r="L167" i="2" s="1"/>
  <c r="X138" i="1"/>
  <c r="L135" i="2" s="1"/>
  <c r="AA138" i="1"/>
  <c r="R135" i="2" s="1"/>
  <c r="W138" i="1"/>
  <c r="F135" i="2"/>
  <c r="W246" i="1"/>
  <c r="Y246" i="1"/>
  <c r="N243" i="2" s="1"/>
  <c r="AA246" i="1"/>
  <c r="R243" i="2" s="1"/>
  <c r="X246" i="1"/>
  <c r="L243" i="2" s="1"/>
  <c r="X314" i="1"/>
  <c r="L311" i="2" s="1"/>
  <c r="Y314" i="1"/>
  <c r="N311" i="2" s="1"/>
  <c r="Y130" i="1"/>
  <c r="N127" i="2" s="1"/>
  <c r="X130" i="1"/>
  <c r="L127" i="2" s="1"/>
  <c r="AA46" i="1"/>
  <c r="R43" i="2" s="1"/>
  <c r="Y46" i="1"/>
  <c r="N43" i="2" s="1"/>
  <c r="N46" i="1"/>
  <c r="F145" i="2"/>
  <c r="Y148" i="1"/>
  <c r="N145" i="2" s="1"/>
  <c r="W148" i="1"/>
  <c r="J145" i="2" s="1"/>
  <c r="S330" i="1"/>
  <c r="T330" i="1" s="1"/>
  <c r="AB330" i="1" s="1"/>
  <c r="AF330" i="1" s="1"/>
  <c r="Z52" i="1"/>
  <c r="P49" i="2" s="1"/>
  <c r="T49" i="2" s="1"/>
  <c r="Y206" i="1"/>
  <c r="N203" i="2" s="1"/>
  <c r="Y304" i="1"/>
  <c r="N301" i="2" s="1"/>
  <c r="W303" i="1"/>
  <c r="J300" i="2" s="1"/>
  <c r="N220" i="1"/>
  <c r="H217" i="2" s="1"/>
  <c r="X77" i="1"/>
  <c r="L74" i="2" s="1"/>
  <c r="N306" i="1"/>
  <c r="H303" i="2" s="1"/>
  <c r="AA317" i="1"/>
  <c r="R314" i="2" s="1"/>
  <c r="F288" i="2"/>
  <c r="Y291" i="1"/>
  <c r="N288" i="2" s="1"/>
  <c r="F314" i="2"/>
  <c r="W46" i="1"/>
  <c r="J43" i="2" s="1"/>
  <c r="S200" i="1"/>
  <c r="T200" i="1" s="1"/>
  <c r="AB200" i="1" s="1"/>
  <c r="AF200" i="1" s="1"/>
  <c r="H197" i="2"/>
  <c r="AA147" i="1"/>
  <c r="R144" i="2" s="1"/>
  <c r="Y147" i="1"/>
  <c r="N144" i="2" s="1"/>
  <c r="N147" i="1"/>
  <c r="H144" i="2" s="1"/>
  <c r="W147" i="1"/>
  <c r="J144" i="2" s="1"/>
  <c r="AA229" i="1"/>
  <c r="R226" i="2" s="1"/>
  <c r="N229" i="1"/>
  <c r="H226" i="2" s="1"/>
  <c r="F226" i="2"/>
  <c r="Y18" i="1"/>
  <c r="N15" i="2" s="1"/>
  <c r="W18" i="1"/>
  <c r="J15" i="2" s="1"/>
  <c r="X18" i="1"/>
  <c r="L15" i="2" s="1"/>
  <c r="F15" i="2"/>
  <c r="Y176" i="1"/>
  <c r="N173" i="2" s="1"/>
  <c r="AA176" i="1"/>
  <c r="R173" i="2" s="1"/>
  <c r="F173" i="2"/>
  <c r="AA99" i="1"/>
  <c r="R96" i="2" s="1"/>
  <c r="X99" i="1"/>
  <c r="L96" i="2" s="1"/>
  <c r="Y99" i="1"/>
  <c r="N96" i="2" s="1"/>
  <c r="F96" i="2"/>
  <c r="F210" i="2"/>
  <c r="X213" i="1"/>
  <c r="L210" i="2" s="1"/>
  <c r="AA213" i="1"/>
  <c r="R210" i="2" s="1"/>
  <c r="W213" i="1"/>
  <c r="J210" i="2" s="1"/>
  <c r="F132" i="2"/>
  <c r="AA135" i="1"/>
  <c r="R132" i="2" s="1"/>
  <c r="X182" i="1"/>
  <c r="L179" i="2" s="1"/>
  <c r="AA182" i="1"/>
  <c r="R179" i="2" s="1"/>
  <c r="Y182" i="1"/>
  <c r="N179" i="2" s="1"/>
  <c r="W182" i="1"/>
  <c r="W190" i="1"/>
  <c r="J187" i="2" s="1"/>
  <c r="N190" i="1"/>
  <c r="S190" i="1" s="1"/>
  <c r="T190" i="1" s="1"/>
  <c r="AB190" i="1" s="1"/>
  <c r="AF190" i="1" s="1"/>
  <c r="N16" i="1"/>
  <c r="H13" i="2" s="1"/>
  <c r="Y16" i="1"/>
  <c r="N13" i="2" s="1"/>
  <c r="W16" i="1"/>
  <c r="J13" i="2" s="1"/>
  <c r="F203" i="2"/>
  <c r="AA304" i="1"/>
  <c r="R301" i="2" s="1"/>
  <c r="N303" i="1"/>
  <c r="S303" i="1" s="1"/>
  <c r="T303" i="1" s="1"/>
  <c r="AB303" i="1" s="1"/>
  <c r="AF303" i="1" s="1"/>
  <c r="X190" i="1"/>
  <c r="L187" i="2" s="1"/>
  <c r="F287" i="2"/>
  <c r="W297" i="1"/>
  <c r="Z297" i="1" s="1"/>
  <c r="P294" i="2" s="1"/>
  <c r="AA245" i="1"/>
  <c r="R242" i="2" s="1"/>
  <c r="X267" i="1"/>
  <c r="L264" i="2" s="1"/>
  <c r="X147" i="1"/>
  <c r="L144" i="2" s="1"/>
  <c r="X285" i="1"/>
  <c r="L282" i="2" s="1"/>
  <c r="AA261" i="1"/>
  <c r="R258" i="2" s="1"/>
  <c r="N261" i="1"/>
  <c r="H258" i="2" s="1"/>
  <c r="W293" i="1"/>
  <c r="J290" i="2" s="1"/>
  <c r="F268" i="2"/>
  <c r="W330" i="1"/>
  <c r="J327" i="2" s="1"/>
  <c r="F327" i="2"/>
  <c r="X330" i="1"/>
  <c r="L327" i="2" s="1"/>
  <c r="F89" i="2"/>
  <c r="AA92" i="1"/>
  <c r="R89" i="2" s="1"/>
  <c r="Y92" i="1"/>
  <c r="N89" i="2" s="1"/>
  <c r="X92" i="1"/>
  <c r="L89" i="2" s="1"/>
  <c r="W269" i="1"/>
  <c r="J266" i="2" s="1"/>
  <c r="Y269" i="1"/>
  <c r="N266" i="2" s="1"/>
  <c r="N269" i="1"/>
  <c r="S269" i="1" s="1"/>
  <c r="T269" i="1" s="1"/>
  <c r="AB269" i="1" s="1"/>
  <c r="AF269" i="1" s="1"/>
  <c r="X269" i="1"/>
  <c r="L266" i="2" s="1"/>
  <c r="F21" i="2"/>
  <c r="X24" i="1"/>
  <c r="L21" i="2" s="1"/>
  <c r="Y244" i="1"/>
  <c r="N241" i="2" s="1"/>
  <c r="F241" i="2"/>
  <c r="W316" i="1"/>
  <c r="J313" i="2" s="1"/>
  <c r="F313" i="2"/>
  <c r="Y316" i="1"/>
  <c r="N313" i="2" s="1"/>
  <c r="X316" i="1"/>
  <c r="L313" i="2" s="1"/>
  <c r="AA124" i="1"/>
  <c r="R121" i="2" s="1"/>
  <c r="Y124" i="1"/>
  <c r="N121" i="2" s="1"/>
  <c r="Y14" i="1"/>
  <c r="N11" i="2" s="1"/>
  <c r="AA14" i="1"/>
  <c r="R11" i="2" s="1"/>
  <c r="AA309" i="1"/>
  <c r="R306" i="2" s="1"/>
  <c r="Y309" i="1"/>
  <c r="N306" i="2" s="1"/>
  <c r="W309" i="1"/>
  <c r="J306" i="2" s="1"/>
  <c r="N309" i="1"/>
  <c r="H306" i="2" s="1"/>
  <c r="Y142" i="1"/>
  <c r="N139" i="2" s="1"/>
  <c r="F139" i="2"/>
  <c r="AA142" i="1"/>
  <c r="R139" i="2" s="1"/>
  <c r="F214" i="2"/>
  <c r="X217" i="1"/>
  <c r="L214" i="2" s="1"/>
  <c r="W217" i="1"/>
  <c r="Z217" i="1" s="1"/>
  <c r="P214" i="2" s="1"/>
  <c r="T214" i="2" s="1"/>
  <c r="X154" i="1"/>
  <c r="L151" i="2" s="1"/>
  <c r="F151" i="2"/>
  <c r="Y230" i="1"/>
  <c r="N227" i="2" s="1"/>
  <c r="X230" i="1"/>
  <c r="L227" i="2" s="1"/>
  <c r="N230" i="1"/>
  <c r="AA230" i="1"/>
  <c r="R227" i="2" s="1"/>
  <c r="AA77" i="1"/>
  <c r="R74" i="2" s="1"/>
  <c r="N77" i="1"/>
  <c r="H74" i="2" s="1"/>
  <c r="F177" i="2"/>
  <c r="Z64" i="1"/>
  <c r="P61" i="2" s="1"/>
  <c r="F17" i="2"/>
  <c r="W117" i="1"/>
  <c r="J114" i="2" s="1"/>
  <c r="N264" i="1"/>
  <c r="H261" i="2" s="1"/>
  <c r="W264" i="1"/>
  <c r="J261" i="2" s="1"/>
  <c r="F261" i="2"/>
  <c r="AA264" i="1"/>
  <c r="R261" i="2" s="1"/>
  <c r="Y229" i="1"/>
  <c r="N226" i="2" s="1"/>
  <c r="Y322" i="1"/>
  <c r="N319" i="2" s="1"/>
  <c r="Y170" i="1"/>
  <c r="N167" i="2" s="1"/>
  <c r="AA16" i="1"/>
  <c r="R13" i="2" s="1"/>
  <c r="F122" i="2"/>
  <c r="AA102" i="1"/>
  <c r="R99" i="2" s="1"/>
  <c r="AA10" i="1"/>
  <c r="R7" i="2" s="1"/>
  <c r="AA314" i="1"/>
  <c r="R311" i="2" s="1"/>
  <c r="AA297" i="1"/>
  <c r="R294" i="2" s="1"/>
  <c r="F127" i="2"/>
  <c r="AA130" i="1"/>
  <c r="R127" i="2" s="1"/>
  <c r="N267" i="1"/>
  <c r="W24" i="1"/>
  <c r="J21" i="2" s="1"/>
  <c r="AA129" i="1"/>
  <c r="R126" i="2" s="1"/>
  <c r="N272" i="1"/>
  <c r="F269" i="2"/>
  <c r="W272" i="1"/>
  <c r="J269" i="2" s="1"/>
  <c r="Y272" i="1"/>
  <c r="N269" i="2" s="1"/>
  <c r="F70" i="2"/>
  <c r="N73" i="1"/>
  <c r="H70" i="2" s="1"/>
  <c r="X103" i="1"/>
  <c r="L100" i="2" s="1"/>
  <c r="Y103" i="1"/>
  <c r="N100" i="2" s="1"/>
  <c r="N103" i="1"/>
  <c r="H100" i="2" s="1"/>
  <c r="W103" i="1"/>
  <c r="AA20" i="1"/>
  <c r="R17" i="2" s="1"/>
  <c r="X20" i="1"/>
  <c r="L17" i="2" s="1"/>
  <c r="W20" i="1"/>
  <c r="J17" i="2" s="1"/>
  <c r="F217" i="2"/>
  <c r="Y220" i="1"/>
  <c r="N217" i="2" s="1"/>
  <c r="AA220" i="1"/>
  <c r="R217" i="2" s="1"/>
  <c r="N278" i="1"/>
  <c r="H275" i="2" s="1"/>
  <c r="X278" i="1"/>
  <c r="L275" i="2" s="1"/>
  <c r="W278" i="1"/>
  <c r="J275" i="2" s="1"/>
  <c r="AA13" i="1"/>
  <c r="R10" i="2" s="1"/>
  <c r="X13" i="1"/>
  <c r="L10" i="2" s="1"/>
  <c r="W13" i="1"/>
  <c r="N13" i="1"/>
  <c r="H49" i="2"/>
  <c r="S52" i="1"/>
  <c r="T52" i="1" s="1"/>
  <c r="AB52" i="1" s="1"/>
  <c r="AF52" i="1" s="1"/>
  <c r="AA320" i="1"/>
  <c r="R317" i="2" s="1"/>
  <c r="N320" i="1"/>
  <c r="H317" i="2" s="1"/>
  <c r="Y306" i="1"/>
  <c r="N303" i="2" s="1"/>
  <c r="W306" i="1"/>
  <c r="F303" i="2"/>
  <c r="X306" i="1"/>
  <c r="L303" i="2" s="1"/>
  <c r="W294" i="1"/>
  <c r="J291" i="2" s="1"/>
  <c r="AA294" i="1"/>
  <c r="R291" i="2" s="1"/>
  <c r="N294" i="1"/>
  <c r="Y294" i="1"/>
  <c r="N291" i="2" s="1"/>
  <c r="N206" i="1"/>
  <c r="H203" i="2" s="1"/>
  <c r="AA278" i="1"/>
  <c r="R275" i="2" s="1"/>
  <c r="AA206" i="1"/>
  <c r="R203" i="2" s="1"/>
  <c r="S270" i="1"/>
  <c r="T270" i="1" s="1"/>
  <c r="AB270" i="1" s="1"/>
  <c r="AF270" i="1" s="1"/>
  <c r="H267" i="2"/>
  <c r="N125" i="1"/>
  <c r="H122" i="2" s="1"/>
  <c r="Y274" i="1"/>
  <c r="N271" i="2" s="1"/>
  <c r="Y32" i="1"/>
  <c r="N29" i="2" s="1"/>
  <c r="AA117" i="1"/>
  <c r="R114" i="2" s="1"/>
  <c r="W136" i="1"/>
  <c r="J133" i="2" s="1"/>
  <c r="F291" i="2"/>
  <c r="AA195" i="1"/>
  <c r="R192" i="2" s="1"/>
  <c r="Y13" i="1"/>
  <c r="N10" i="2" s="1"/>
  <c r="Y115" i="1"/>
  <c r="N112" i="2" s="1"/>
  <c r="F112" i="2"/>
  <c r="W255" i="1"/>
  <c r="J252" i="2" s="1"/>
  <c r="F252" i="2"/>
  <c r="X255" i="1"/>
  <c r="L252" i="2" s="1"/>
  <c r="Y88" i="1"/>
  <c r="N85" i="2" s="1"/>
  <c r="N88" i="1"/>
  <c r="S88" i="1" s="1"/>
  <c r="T88" i="1" s="1"/>
  <c r="AB88" i="1" s="1"/>
  <c r="AF88" i="1" s="1"/>
  <c r="F59" i="2"/>
  <c r="X62" i="1"/>
  <c r="L59" i="2" s="1"/>
  <c r="F317" i="2"/>
  <c r="F99" i="2"/>
  <c r="N10" i="1"/>
  <c r="H7" i="2" s="1"/>
  <c r="X47" i="1"/>
  <c r="L44" i="2" s="1"/>
  <c r="W47" i="1"/>
  <c r="J44" i="2" s="1"/>
  <c r="N47" i="1"/>
  <c r="S47" i="1" s="1"/>
  <c r="T47" i="1" s="1"/>
  <c r="AB47" i="1" s="1"/>
  <c r="AF47" i="1" s="1"/>
  <c r="Y47" i="1"/>
  <c r="N44" i="2" s="1"/>
  <c r="F44" i="2"/>
  <c r="W291" i="1"/>
  <c r="J288" i="2" s="1"/>
  <c r="S166" i="1"/>
  <c r="T166" i="1" s="1"/>
  <c r="AB166" i="1" s="1"/>
  <c r="AF166" i="1" s="1"/>
  <c r="H163" i="2"/>
  <c r="N20" i="1"/>
  <c r="H17" i="2" s="1"/>
  <c r="F169" i="2"/>
  <c r="N172" i="1"/>
  <c r="AA172" i="1"/>
  <c r="R169" i="2" s="1"/>
  <c r="Y172" i="1"/>
  <c r="N169" i="2" s="1"/>
  <c r="X172" i="1"/>
  <c r="L169" i="2" s="1"/>
  <c r="W322" i="1"/>
  <c r="J319" i="2" s="1"/>
  <c r="AA322" i="1"/>
  <c r="R319" i="2" s="1"/>
  <c r="F319" i="2"/>
  <c r="W109" i="1"/>
  <c r="J106" i="2" s="1"/>
  <c r="X109" i="1"/>
  <c r="L106" i="2" s="1"/>
  <c r="AA109" i="1"/>
  <c r="R106" i="2" s="1"/>
  <c r="F106" i="2"/>
  <c r="N109" i="1"/>
  <c r="Y109" i="1"/>
  <c r="N106" i="2" s="1"/>
  <c r="X10" i="1"/>
  <c r="L7" i="2" s="1"/>
  <c r="Y73" i="1"/>
  <c r="N70" i="2" s="1"/>
  <c r="Y245" i="1"/>
  <c r="N242" i="2" s="1"/>
  <c r="AA154" i="1"/>
  <c r="R151" i="2" s="1"/>
  <c r="Y136" i="1"/>
  <c r="N133" i="2" s="1"/>
  <c r="F282" i="2"/>
  <c r="X261" i="1"/>
  <c r="L258" i="2" s="1"/>
  <c r="W195" i="1"/>
  <c r="J192" i="2" s="1"/>
  <c r="AA180" i="1"/>
  <c r="R177" i="2" s="1"/>
  <c r="F133" i="2"/>
  <c r="Y256" i="1"/>
  <c r="N253" i="2" s="1"/>
  <c r="X256" i="1"/>
  <c r="L253" i="2" s="1"/>
  <c r="F68" i="2"/>
  <c r="W71" i="1"/>
  <c r="J68" i="2" s="1"/>
  <c r="X55" i="1"/>
  <c r="L52" i="2" s="1"/>
  <c r="N55" i="1"/>
  <c r="S55" i="1" s="1"/>
  <c r="T55" i="1" s="1"/>
  <c r="AB55" i="1" s="1"/>
  <c r="AF55" i="1" s="1"/>
  <c r="Y55" i="1"/>
  <c r="N52" i="2" s="1"/>
  <c r="W55" i="1"/>
  <c r="J52" i="2" s="1"/>
  <c r="F227" i="2"/>
  <c r="AA224" i="1"/>
  <c r="R221" i="2" s="1"/>
  <c r="W320" i="1"/>
  <c r="J317" i="2" s="1"/>
  <c r="AA284" i="1"/>
  <c r="R281" i="2" s="1"/>
  <c r="W125" i="1"/>
  <c r="N102" i="1"/>
  <c r="H99" i="2" s="1"/>
  <c r="F8" i="2"/>
  <c r="AA55" i="1"/>
  <c r="R52" i="2" s="1"/>
  <c r="N130" i="1"/>
  <c r="S130" i="1" s="1"/>
  <c r="T130" i="1" s="1"/>
  <c r="AB130" i="1" s="1"/>
  <c r="AF130" i="1" s="1"/>
  <c r="AA18" i="1"/>
  <c r="R15" i="2" s="1"/>
  <c r="AA73" i="1"/>
  <c r="R70" i="2" s="1"/>
  <c r="N291" i="1"/>
  <c r="S291" i="1" s="1"/>
  <c r="T291" i="1" s="1"/>
  <c r="AB291" i="1" s="1"/>
  <c r="AF291" i="1" s="1"/>
  <c r="Y317" i="1"/>
  <c r="N314" i="2" s="1"/>
  <c r="W154" i="1"/>
  <c r="J151" i="2" s="1"/>
  <c r="N257" i="1"/>
  <c r="H254" i="2" s="1"/>
  <c r="N129" i="1"/>
  <c r="N213" i="1"/>
  <c r="X93" i="1"/>
  <c r="L90" i="2" s="1"/>
  <c r="W93" i="1"/>
  <c r="J90" i="2" s="1"/>
  <c r="F90" i="2"/>
  <c r="Y163" i="1"/>
  <c r="N160" i="2" s="1"/>
  <c r="W163" i="1"/>
  <c r="AA60" i="1"/>
  <c r="R57" i="2" s="1"/>
  <c r="X60" i="1"/>
  <c r="L57" i="2" s="1"/>
  <c r="Y60" i="1"/>
  <c r="N57" i="2" s="1"/>
  <c r="N282" i="1"/>
  <c r="W282" i="1"/>
  <c r="J279" i="2" s="1"/>
  <c r="Y282" i="1"/>
  <c r="N279" i="2" s="1"/>
  <c r="F119" i="2"/>
  <c r="AA122" i="1"/>
  <c r="R119" i="2" s="1"/>
  <c r="W122" i="1"/>
  <c r="J119" i="2" s="1"/>
  <c r="F196" i="2"/>
  <c r="N199" i="1"/>
  <c r="H196" i="2" s="1"/>
  <c r="W199" i="1"/>
  <c r="J196" i="2" s="1"/>
  <c r="W267" i="1"/>
  <c r="J264" i="2" s="1"/>
  <c r="F264" i="2"/>
  <c r="AA267" i="1"/>
  <c r="R264" i="2" s="1"/>
  <c r="W274" i="1"/>
  <c r="J271" i="2" s="1"/>
  <c r="F271" i="2"/>
  <c r="X274" i="1"/>
  <c r="L271" i="2" s="1"/>
  <c r="AA274" i="1"/>
  <c r="R271" i="2" s="1"/>
  <c r="Y328" i="1"/>
  <c r="N325" i="2" s="1"/>
  <c r="W328" i="1"/>
  <c r="J325" i="2" s="1"/>
  <c r="AA328" i="1"/>
  <c r="R325" i="2" s="1"/>
  <c r="N328" i="1"/>
  <c r="H325" i="2" s="1"/>
  <c r="X328" i="1"/>
  <c r="L325" i="2" s="1"/>
  <c r="F7" i="2"/>
  <c r="AA263" i="1"/>
  <c r="R260" i="2" s="1"/>
  <c r="X199" i="1"/>
  <c r="L196" i="2" s="1"/>
  <c r="N136" i="1"/>
  <c r="S136" i="1" s="1"/>
  <c r="T136" i="1" s="1"/>
  <c r="AB136" i="1" s="1"/>
  <c r="AF136" i="1" s="1"/>
  <c r="X88" i="1"/>
  <c r="L85" i="2" s="1"/>
  <c r="F281" i="2"/>
  <c r="X125" i="1"/>
  <c r="L122" i="2" s="1"/>
  <c r="W314" i="1"/>
  <c r="J311" i="2" s="1"/>
  <c r="F237" i="2"/>
  <c r="W240" i="1"/>
  <c r="J237" i="2" s="1"/>
  <c r="W230" i="1"/>
  <c r="J227" i="2" s="1"/>
  <c r="F275" i="2"/>
  <c r="X320" i="1"/>
  <c r="L317" i="2" s="1"/>
  <c r="X284" i="1"/>
  <c r="L281" i="2" s="1"/>
  <c r="AA125" i="1"/>
  <c r="R122" i="2" s="1"/>
  <c r="N11" i="1"/>
  <c r="S11" i="1" s="1"/>
  <c r="T11" i="1" s="1"/>
  <c r="AB11" i="1" s="1"/>
  <c r="AF11" i="1" s="1"/>
  <c r="W176" i="1"/>
  <c r="Z176" i="1" s="1"/>
  <c r="P173" i="2" s="1"/>
  <c r="T173" i="2" s="1"/>
  <c r="F52" i="2"/>
  <c r="F242" i="2"/>
  <c r="Y71" i="1"/>
  <c r="N68" i="2" s="1"/>
  <c r="F144" i="2"/>
  <c r="W89" i="1"/>
  <c r="J86" i="2" s="1"/>
  <c r="Y213" i="1"/>
  <c r="N210" i="2" s="1"/>
  <c r="F179" i="2"/>
  <c r="Y24" i="1"/>
  <c r="N21" i="2" s="1"/>
  <c r="X294" i="1"/>
  <c r="L291" i="2" s="1"/>
  <c r="F98" i="2"/>
  <c r="W101" i="1"/>
  <c r="J98" i="2" s="1"/>
  <c r="N243" i="1"/>
  <c r="S243" i="1" s="1"/>
  <c r="T243" i="1" s="1"/>
  <c r="AB243" i="1" s="1"/>
  <c r="AF243" i="1" s="1"/>
  <c r="W243" i="1"/>
  <c r="J240" i="2" s="1"/>
  <c r="W120" i="1"/>
  <c r="J117" i="2" s="1"/>
  <c r="X120" i="1"/>
  <c r="L117" i="2" s="1"/>
  <c r="AA120" i="1"/>
  <c r="R117" i="2" s="1"/>
  <c r="W211" i="1"/>
  <c r="J208" i="2" s="1"/>
  <c r="Y211" i="1"/>
  <c r="N208" i="2" s="1"/>
  <c r="F208" i="2"/>
  <c r="W202" i="1"/>
  <c r="J199" i="2" s="1"/>
  <c r="X202" i="1"/>
  <c r="L199" i="2" s="1"/>
  <c r="AA121" i="1"/>
  <c r="R118" i="2" s="1"/>
  <c r="N197" i="1"/>
  <c r="S197" i="1" s="1"/>
  <c r="T197" i="1" s="1"/>
  <c r="AB197" i="1" s="1"/>
  <c r="AF197" i="1" s="1"/>
  <c r="F129" i="2"/>
  <c r="AA236" i="1"/>
  <c r="R233" i="2" s="1"/>
  <c r="X17" i="1"/>
  <c r="L14" i="2" s="1"/>
  <c r="W239" i="1"/>
  <c r="J236" i="2" s="1"/>
  <c r="F239" i="2"/>
  <c r="F27" i="2"/>
  <c r="X44" i="1"/>
  <c r="L41" i="2" s="1"/>
  <c r="X165" i="1"/>
  <c r="L162" i="2" s="1"/>
  <c r="F293" i="2"/>
  <c r="S208" i="1"/>
  <c r="T208" i="1" s="1"/>
  <c r="AB208" i="1" s="1"/>
  <c r="AF208" i="1" s="1"/>
  <c r="W249" i="1"/>
  <c r="J246" i="2" s="1"/>
  <c r="F23" i="2"/>
  <c r="F161" i="2"/>
  <c r="X132" i="1"/>
  <c r="L129" i="2" s="1"/>
  <c r="N97" i="1"/>
  <c r="H94" i="2" s="1"/>
  <c r="Y273" i="1"/>
  <c r="N270" i="2" s="1"/>
  <c r="AA265" i="1"/>
  <c r="R262" i="2" s="1"/>
  <c r="X84" i="1"/>
  <c r="L81" i="2" s="1"/>
  <c r="N157" i="1"/>
  <c r="W209" i="1"/>
  <c r="J206" i="2" s="1"/>
  <c r="F206" i="2"/>
  <c r="S299" i="1"/>
  <c r="T299" i="1" s="1"/>
  <c r="AB299" i="1" s="1"/>
  <c r="AF299" i="1" s="1"/>
  <c r="F246" i="2"/>
  <c r="AA26" i="1"/>
  <c r="R23" i="2" s="1"/>
  <c r="X164" i="1"/>
  <c r="L161" i="2" s="1"/>
  <c r="Y97" i="1"/>
  <c r="N94" i="2" s="1"/>
  <c r="W121" i="1"/>
  <c r="J118" i="2" s="1"/>
  <c r="N39" i="1"/>
  <c r="H36" i="2" s="1"/>
  <c r="N273" i="1"/>
  <c r="H270" i="2" s="1"/>
  <c r="AA242" i="1"/>
  <c r="R239" i="2" s="1"/>
  <c r="X30" i="1"/>
  <c r="L27" i="2" s="1"/>
  <c r="F154" i="2"/>
  <c r="N231" i="1"/>
  <c r="H228" i="2" s="1"/>
  <c r="Y296" i="1"/>
  <c r="N293" i="2" s="1"/>
  <c r="Y231" i="1"/>
  <c r="N165" i="1"/>
  <c r="H162" i="2" s="1"/>
  <c r="AA237" i="1"/>
  <c r="R234" i="2" s="1"/>
  <c r="Y237" i="1"/>
  <c r="N234" i="2" s="1"/>
  <c r="W157" i="1"/>
  <c r="J154" i="2" s="1"/>
  <c r="W90" i="1"/>
  <c r="J87" i="2" s="1"/>
  <c r="F87" i="2"/>
  <c r="X90" i="1"/>
  <c r="L87" i="2" s="1"/>
  <c r="F140" i="2"/>
  <c r="X237" i="1"/>
  <c r="L234" i="2" s="1"/>
  <c r="W219" i="1"/>
  <c r="J216" i="2" s="1"/>
  <c r="AA164" i="1"/>
  <c r="R161" i="2" s="1"/>
  <c r="Y197" i="1"/>
  <c r="N194" i="2" s="1"/>
  <c r="W236" i="1"/>
  <c r="J233" i="2" s="1"/>
  <c r="Y39" i="1"/>
  <c r="N36" i="2" s="1"/>
  <c r="F60" i="2"/>
  <c r="N242" i="1"/>
  <c r="H239" i="2" s="1"/>
  <c r="Y165" i="1"/>
  <c r="N162" i="2" s="1"/>
  <c r="X265" i="1"/>
  <c r="L262" i="2" s="1"/>
  <c r="F322" i="2"/>
  <c r="X208" i="1"/>
  <c r="Y208" i="1"/>
  <c r="N205" i="2" s="1"/>
  <c r="H252" i="2"/>
  <c r="S255" i="1"/>
  <c r="T255" i="1" s="1"/>
  <c r="AB255" i="1" s="1"/>
  <c r="AF255" i="1" s="1"/>
  <c r="Y8" i="1"/>
  <c r="N5" i="2" s="1"/>
  <c r="W8" i="1"/>
  <c r="N8" i="1"/>
  <c r="X8" i="1"/>
  <c r="L5" i="2" s="1"/>
  <c r="AA8" i="1"/>
  <c r="R5" i="2" s="1"/>
  <c r="AA233" i="1"/>
  <c r="R230" i="2" s="1"/>
  <c r="F230" i="2"/>
  <c r="N233" i="1"/>
  <c r="H230" i="2" s="1"/>
  <c r="Y233" i="1"/>
  <c r="N230" i="2" s="1"/>
  <c r="W233" i="1"/>
  <c r="J230" i="2" s="1"/>
  <c r="AA188" i="1"/>
  <c r="R185" i="2" s="1"/>
  <c r="X188" i="1"/>
  <c r="L185" i="2" s="1"/>
  <c r="N188" i="1"/>
  <c r="S188" i="1" s="1"/>
  <c r="T188" i="1" s="1"/>
  <c r="AB188" i="1" s="1"/>
  <c r="AF188" i="1" s="1"/>
  <c r="W188" i="1"/>
  <c r="J185" i="2" s="1"/>
  <c r="F185" i="2"/>
  <c r="Y188" i="1"/>
  <c r="N185" i="2" s="1"/>
  <c r="F259" i="2"/>
  <c r="W262" i="1"/>
  <c r="J259" i="2" s="1"/>
  <c r="Y262" i="1"/>
  <c r="N259" i="2" s="1"/>
  <c r="X262" i="1"/>
  <c r="L259" i="2" s="1"/>
  <c r="N262" i="1"/>
  <c r="S262" i="1" s="1"/>
  <c r="T262" i="1" s="1"/>
  <c r="AB262" i="1" s="1"/>
  <c r="AF262" i="1" s="1"/>
  <c r="AA144" i="1"/>
  <c r="R141" i="2" s="1"/>
  <c r="N144" i="1"/>
  <c r="X144" i="1"/>
  <c r="L141" i="2" s="1"/>
  <c r="W144" i="1"/>
  <c r="J141" i="2" s="1"/>
  <c r="X251" i="1"/>
  <c r="L248" i="2" s="1"/>
  <c r="F248" i="2"/>
  <c r="F153" i="2"/>
  <c r="W156" i="1"/>
  <c r="J153" i="2" s="1"/>
  <c r="X156" i="1"/>
  <c r="L153" i="2" s="1"/>
  <c r="F232" i="2"/>
  <c r="W235" i="1"/>
  <c r="J232" i="2" s="1"/>
  <c r="AA235" i="1"/>
  <c r="R232" i="2" s="1"/>
  <c r="X235" i="1"/>
  <c r="L232" i="2" s="1"/>
  <c r="Y235" i="1"/>
  <c r="N232" i="2" s="1"/>
  <c r="AA262" i="1"/>
  <c r="R259" i="2" s="1"/>
  <c r="H314" i="2"/>
  <c r="S317" i="1"/>
  <c r="T317" i="1" s="1"/>
  <c r="AB317" i="1" s="1"/>
  <c r="AF317" i="1" s="1"/>
  <c r="Y260" i="1"/>
  <c r="N257" i="2" s="1"/>
  <c r="X260" i="1"/>
  <c r="L257" i="2" s="1"/>
  <c r="W260" i="1"/>
  <c r="N260" i="1"/>
  <c r="F257" i="2"/>
  <c r="AA260" i="1"/>
  <c r="R257" i="2" s="1"/>
  <c r="W80" i="1"/>
  <c r="J77" i="2" s="1"/>
  <c r="X80" i="1"/>
  <c r="L77" i="2" s="1"/>
  <c r="AA80" i="1"/>
  <c r="R77" i="2" s="1"/>
  <c r="F77" i="2"/>
  <c r="X280" i="1"/>
  <c r="L277" i="2" s="1"/>
  <c r="F277" i="2"/>
  <c r="Y280" i="1"/>
  <c r="N277" i="2" s="1"/>
  <c r="W51" i="1"/>
  <c r="J48" i="2" s="1"/>
  <c r="F48" i="2"/>
  <c r="X51" i="1"/>
  <c r="L48" i="2" s="1"/>
  <c r="AA51" i="1"/>
  <c r="R48" i="2" s="1"/>
  <c r="N51" i="1"/>
  <c r="H48" i="2" s="1"/>
  <c r="W58" i="1"/>
  <c r="J55" i="2" s="1"/>
  <c r="F55" i="2"/>
  <c r="Y58" i="1"/>
  <c r="N55" i="2" s="1"/>
  <c r="N58" i="1"/>
  <c r="H55" i="2" s="1"/>
  <c r="L154" i="2"/>
  <c r="Y308" i="1"/>
  <c r="N305" i="2" s="1"/>
  <c r="W308" i="1"/>
  <c r="J305" i="2" s="1"/>
  <c r="X308" i="1"/>
  <c r="L305" i="2" s="1"/>
  <c r="F305" i="2"/>
  <c r="AA228" i="1"/>
  <c r="R225" i="2" s="1"/>
  <c r="X228" i="1"/>
  <c r="L225" i="2" s="1"/>
  <c r="F225" i="2"/>
  <c r="W178" i="1"/>
  <c r="X178" i="1"/>
  <c r="L175" i="2" s="1"/>
  <c r="N178" i="1"/>
  <c r="S178" i="1" s="1"/>
  <c r="T178" i="1" s="1"/>
  <c r="AB178" i="1" s="1"/>
  <c r="AF178" i="1" s="1"/>
  <c r="F175" i="2"/>
  <c r="AA178" i="1"/>
  <c r="R175" i="2" s="1"/>
  <c r="S60" i="1"/>
  <c r="T60" i="1" s="1"/>
  <c r="AB60" i="1" s="1"/>
  <c r="AF60" i="1" s="1"/>
  <c r="N235" i="1"/>
  <c r="N251" i="1"/>
  <c r="H248" i="2" s="1"/>
  <c r="J57" i="2"/>
  <c r="H134" i="2"/>
  <c r="S137" i="1"/>
  <c r="T137" i="1" s="1"/>
  <c r="AB137" i="1" s="1"/>
  <c r="AF137" i="1" s="1"/>
  <c r="X58" i="1"/>
  <c r="L55" i="2" s="1"/>
  <c r="Y144" i="1"/>
  <c r="N141" i="2" s="1"/>
  <c r="J197" i="2"/>
  <c r="Z200" i="1"/>
  <c r="P197" i="2" s="1"/>
  <c r="T197" i="2" s="1"/>
  <c r="F5" i="2"/>
  <c r="J96" i="2"/>
  <c r="W228" i="1"/>
  <c r="J225" i="2" s="1"/>
  <c r="Y251" i="1"/>
  <c r="N248" i="2" s="1"/>
  <c r="H316" i="2"/>
  <c r="S319" i="1"/>
  <c r="T319" i="1" s="1"/>
  <c r="AB319" i="1" s="1"/>
  <c r="AF319" i="1" s="1"/>
  <c r="W280" i="1"/>
  <c r="N228" i="1"/>
  <c r="S228" i="1" s="1"/>
  <c r="T228" i="1" s="1"/>
  <c r="AB228" i="1" s="1"/>
  <c r="AF228" i="1" s="1"/>
  <c r="AA280" i="1"/>
  <c r="R277" i="2" s="1"/>
  <c r="Y228" i="1"/>
  <c r="N225" i="2" s="1"/>
  <c r="X233" i="1"/>
  <c r="L230" i="2" s="1"/>
  <c r="N280" i="1"/>
  <c r="S280" i="1" s="1"/>
  <c r="T280" i="1" s="1"/>
  <c r="AB280" i="1" s="1"/>
  <c r="AF280" i="1" s="1"/>
  <c r="Y178" i="1"/>
  <c r="N175" i="2" s="1"/>
  <c r="Y156" i="1"/>
  <c r="N153" i="2" s="1"/>
  <c r="AA308" i="1"/>
  <c r="R305" i="2" s="1"/>
  <c r="J324" i="2"/>
  <c r="AA156" i="1"/>
  <c r="R153" i="2" s="1"/>
  <c r="Y51" i="1"/>
  <c r="N48" i="2" s="1"/>
  <c r="AA251" i="1"/>
  <c r="R248" i="2" s="1"/>
  <c r="F141" i="2"/>
  <c r="S316" i="1"/>
  <c r="T316" i="1" s="1"/>
  <c r="AB316" i="1" s="1"/>
  <c r="AF316" i="1" s="1"/>
  <c r="H313" i="2"/>
  <c r="N87" i="2"/>
  <c r="Z265" i="1"/>
  <c r="P262" i="2" s="1"/>
  <c r="H165" i="2"/>
  <c r="S168" i="1"/>
  <c r="T168" i="1" s="1"/>
  <c r="AB168" i="1" s="1"/>
  <c r="AF168" i="1" s="1"/>
  <c r="N156" i="1"/>
  <c r="H153" i="2" s="1"/>
  <c r="AA58" i="1"/>
  <c r="R55" i="2" s="1"/>
  <c r="W251" i="1"/>
  <c r="J248" i="2" s="1"/>
  <c r="N80" i="1"/>
  <c r="W37" i="1"/>
  <c r="J34" i="2" s="1"/>
  <c r="AA37" i="1"/>
  <c r="R34" i="2" s="1"/>
  <c r="Y37" i="1"/>
  <c r="N34" i="2" s="1"/>
  <c r="F34" i="2"/>
  <c r="Y122" i="1"/>
  <c r="N119" i="2" s="1"/>
  <c r="AA145" i="1"/>
  <c r="R142" i="2" s="1"/>
  <c r="W100" i="1"/>
  <c r="N71" i="1"/>
  <c r="H68" i="2" s="1"/>
  <c r="AA71" i="1"/>
  <c r="R68" i="2" s="1"/>
  <c r="N78" i="1"/>
  <c r="H75" i="2" s="1"/>
  <c r="W32" i="1"/>
  <c r="J29" i="2" s="1"/>
  <c r="F223" i="2"/>
  <c r="Y226" i="1"/>
  <c r="N223" i="2" s="1"/>
  <c r="N62" i="1"/>
  <c r="H59" i="2" s="1"/>
  <c r="W151" i="1"/>
  <c r="J148" i="2" s="1"/>
  <c r="F290" i="2"/>
  <c r="X293" i="1"/>
  <c r="L290" i="2" s="1"/>
  <c r="AA293" i="1"/>
  <c r="R290" i="2" s="1"/>
  <c r="AA243" i="1"/>
  <c r="R240" i="2" s="1"/>
  <c r="Y243" i="1"/>
  <c r="N240" i="2" s="1"/>
  <c r="N122" i="1"/>
  <c r="S122" i="1" s="1"/>
  <c r="T122" i="1" s="1"/>
  <c r="AB122" i="1" s="1"/>
  <c r="AF122" i="1" s="1"/>
  <c r="F142" i="2"/>
  <c r="Y100" i="1"/>
  <c r="N97" i="2" s="1"/>
  <c r="Y207" i="1"/>
  <c r="N204" i="2" s="1"/>
  <c r="X32" i="1"/>
  <c r="L29" i="2" s="1"/>
  <c r="N89" i="1"/>
  <c r="H86" i="2" s="1"/>
  <c r="Y93" i="1"/>
  <c r="N90" i="2" s="1"/>
  <c r="AA163" i="1"/>
  <c r="R160" i="2" s="1"/>
  <c r="AA257" i="1"/>
  <c r="R254" i="2" s="1"/>
  <c r="Y293" i="1"/>
  <c r="N290" i="2" s="1"/>
  <c r="X151" i="1"/>
  <c r="L148" i="2" s="1"/>
  <c r="AA12" i="1"/>
  <c r="R9" i="2" s="1"/>
  <c r="X12" i="1"/>
  <c r="N12" i="1"/>
  <c r="Y12" i="1"/>
  <c r="N9" i="2" s="1"/>
  <c r="W73" i="1"/>
  <c r="J70" i="2" s="1"/>
  <c r="N84" i="1"/>
  <c r="W97" i="1"/>
  <c r="J94" i="2" s="1"/>
  <c r="Y202" i="1"/>
  <c r="N199" i="2" s="1"/>
  <c r="F236" i="2"/>
  <c r="N240" i="1"/>
  <c r="Y240" i="1"/>
  <c r="N237" i="2" s="1"/>
  <c r="F41" i="2"/>
  <c r="X240" i="1"/>
  <c r="L237" i="2" s="1"/>
  <c r="N115" i="1"/>
  <c r="N211" i="1"/>
  <c r="AA211" i="1"/>
  <c r="R208" i="2" s="1"/>
  <c r="S226" i="1"/>
  <c r="T226" i="1" s="1"/>
  <c r="AB226" i="1" s="1"/>
  <c r="AF226" i="1" s="1"/>
  <c r="F25" i="2"/>
  <c r="X28" i="1"/>
  <c r="L25" i="2" s="1"/>
  <c r="X78" i="1"/>
  <c r="L75" i="2" s="1"/>
  <c r="Y62" i="1"/>
  <c r="N59" i="2" s="1"/>
  <c r="N321" i="1"/>
  <c r="AA321" i="1"/>
  <c r="R318" i="2" s="1"/>
  <c r="Z131" i="1"/>
  <c r="P128" i="2" s="1"/>
  <c r="T128" i="2" s="1"/>
  <c r="X100" i="1"/>
  <c r="L97" i="2" s="1"/>
  <c r="N40" i="1"/>
  <c r="S40" i="1" s="1"/>
  <c r="T40" i="1" s="1"/>
  <c r="AB40" i="1" s="1"/>
  <c r="AF40" i="1" s="1"/>
  <c r="N93" i="1"/>
  <c r="S93" i="1" s="1"/>
  <c r="T93" i="1" s="1"/>
  <c r="AB93" i="1" s="1"/>
  <c r="AF93" i="1" s="1"/>
  <c r="AA101" i="1"/>
  <c r="R98" i="2" s="1"/>
  <c r="S24" i="1"/>
  <c r="T24" i="1" s="1"/>
  <c r="AB24" i="1" s="1"/>
  <c r="H324" i="2"/>
  <c r="AA93" i="1"/>
  <c r="R90" i="2" s="1"/>
  <c r="Y143" i="1"/>
  <c r="N140" i="2" s="1"/>
  <c r="X257" i="1"/>
  <c r="L254" i="2" s="1"/>
  <c r="F148" i="2"/>
  <c r="Z319" i="1"/>
  <c r="P316" i="2" s="1"/>
  <c r="T316" i="2" s="1"/>
  <c r="Y151" i="1"/>
  <c r="N148" i="2" s="1"/>
  <c r="AA84" i="1"/>
  <c r="R81" i="2" s="1"/>
  <c r="S293" i="1"/>
  <c r="T293" i="1" s="1"/>
  <c r="AB293" i="1" s="1"/>
  <c r="AF293" i="1" s="1"/>
  <c r="W307" i="1"/>
  <c r="Z307" i="1" s="1"/>
  <c r="P304" i="2" s="1"/>
  <c r="T304" i="2" s="1"/>
  <c r="W88" i="1"/>
  <c r="J85" i="2" s="1"/>
  <c r="Y219" i="1"/>
  <c r="N216" i="2" s="1"/>
  <c r="Z247" i="1"/>
  <c r="P244" i="2" s="1"/>
  <c r="T244" i="2" s="1"/>
  <c r="X226" i="1"/>
  <c r="L223" i="2" s="1"/>
  <c r="X71" i="1"/>
  <c r="L68" i="2" s="1"/>
  <c r="Y40" i="1"/>
  <c r="N37" i="2" s="1"/>
  <c r="X207" i="1"/>
  <c r="L204" i="2" s="1"/>
  <c r="AA39" i="1"/>
  <c r="R36" i="2" s="1"/>
  <c r="X239" i="1"/>
  <c r="L236" i="2" s="1"/>
  <c r="Y321" i="1"/>
  <c r="N318" i="2" s="1"/>
  <c r="AA240" i="1"/>
  <c r="R237" i="2" s="1"/>
  <c r="N44" i="1"/>
  <c r="H41" i="2" s="1"/>
  <c r="W115" i="1"/>
  <c r="X321" i="1"/>
  <c r="L318" i="2" s="1"/>
  <c r="Z227" i="1"/>
  <c r="P224" i="2" s="1"/>
  <c r="S265" i="1"/>
  <c r="T265" i="1" s="1"/>
  <c r="AB265" i="1" s="1"/>
  <c r="AF265" i="1" s="1"/>
  <c r="N307" i="1"/>
  <c r="H304" i="2" s="1"/>
  <c r="AA219" i="1"/>
  <c r="R216" i="2" s="1"/>
  <c r="W28" i="1"/>
  <c r="J25" i="2" s="1"/>
  <c r="W40" i="1"/>
  <c r="J37" i="2" s="1"/>
  <c r="AA255" i="1"/>
  <c r="R252" i="2" s="1"/>
  <c r="W207" i="1"/>
  <c r="J204" i="2" s="1"/>
  <c r="F36" i="2"/>
  <c r="F75" i="2"/>
  <c r="N207" i="1"/>
  <c r="H204" i="2" s="1"/>
  <c r="F240" i="2"/>
  <c r="W62" i="1"/>
  <c r="J59" i="2" s="1"/>
  <c r="F199" i="2"/>
  <c r="N239" i="1"/>
  <c r="H236" i="2" s="1"/>
  <c r="N202" i="1"/>
  <c r="W321" i="1"/>
  <c r="J318" i="2" s="1"/>
  <c r="F254" i="2"/>
  <c r="AA44" i="1"/>
  <c r="R41" i="2" s="1"/>
  <c r="N41" i="1"/>
  <c r="AA41" i="1"/>
  <c r="R38" i="2" s="1"/>
  <c r="Y41" i="1"/>
  <c r="N38" i="2" s="1"/>
  <c r="W41" i="1"/>
  <c r="N295" i="1"/>
  <c r="AA295" i="1"/>
  <c r="R292" i="2" s="1"/>
  <c r="Y78" i="1"/>
  <c r="N75" i="2" s="1"/>
  <c r="Y255" i="1"/>
  <c r="N252" i="2" s="1"/>
  <c r="X40" i="1"/>
  <c r="L37" i="2" s="1"/>
  <c r="N163" i="1"/>
  <c r="N101" i="1"/>
  <c r="S101" i="1" s="1"/>
  <c r="T101" i="1" s="1"/>
  <c r="AB101" i="1" s="1"/>
  <c r="AF101" i="1" s="1"/>
  <c r="AA78" i="1"/>
  <c r="R75" i="2" s="1"/>
  <c r="W143" i="1"/>
  <c r="J140" i="2" s="1"/>
  <c r="F29" i="2"/>
  <c r="Y89" i="1"/>
  <c r="N86" i="2" s="1"/>
  <c r="N32" i="1"/>
  <c r="F86" i="2"/>
  <c r="X89" i="1"/>
  <c r="L86" i="2" s="1"/>
  <c r="F160" i="2"/>
  <c r="W242" i="1"/>
  <c r="J239" i="2" s="1"/>
  <c r="AA226" i="1"/>
  <c r="R223" i="2" s="1"/>
  <c r="Y257" i="1"/>
  <c r="N254" i="2" s="1"/>
  <c r="AA143" i="1"/>
  <c r="R140" i="2" s="1"/>
  <c r="AA151" i="1"/>
  <c r="R148" i="2" s="1"/>
  <c r="AA115" i="1"/>
  <c r="R112" i="2" s="1"/>
  <c r="F9" i="2"/>
  <c r="X115" i="1"/>
  <c r="L112" i="2" s="1"/>
  <c r="Y127" i="1"/>
  <c r="N124" i="2" s="1"/>
  <c r="N127" i="1"/>
  <c r="X127" i="1"/>
  <c r="L124" i="2" s="1"/>
  <c r="H180" i="2"/>
  <c r="J10" i="3"/>
  <c r="S99" i="1"/>
  <c r="T99" i="1" s="1"/>
  <c r="AB99" i="1" s="1"/>
  <c r="AF99" i="1" s="1"/>
  <c r="S37" i="1"/>
  <c r="T37" i="1" s="1"/>
  <c r="AB37" i="1" s="1"/>
  <c r="AF37" i="1" s="1"/>
  <c r="Z168" i="1"/>
  <c r="P165" i="2" s="1"/>
  <c r="T165" i="2" s="1"/>
  <c r="Z204" i="1"/>
  <c r="P201" i="2" s="1"/>
  <c r="T201" i="2" s="1"/>
  <c r="S154" i="1"/>
  <c r="T154" i="1" s="1"/>
  <c r="AB154" i="1" s="1"/>
  <c r="AF154" i="1" s="1"/>
  <c r="S117" i="1"/>
  <c r="T117" i="1" s="1"/>
  <c r="AB117" i="1" s="1"/>
  <c r="AF117" i="1" s="1"/>
  <c r="S90" i="1"/>
  <c r="T90" i="1" s="1"/>
  <c r="AB90" i="1" s="1"/>
  <c r="AF90" i="1" s="1"/>
  <c r="S45" i="1"/>
  <c r="T45" i="1" s="1"/>
  <c r="AB45" i="1" s="1"/>
  <c r="AF45" i="1" s="1"/>
  <c r="S182" i="1"/>
  <c r="T182" i="1" s="1"/>
  <c r="AB182" i="1" s="1"/>
  <c r="AF182" i="1" s="1"/>
  <c r="H218" i="2"/>
  <c r="S43" i="1"/>
  <c r="T43" i="1" s="1"/>
  <c r="AB43" i="1" s="1"/>
  <c r="AF43" i="1" s="1"/>
  <c r="S187" i="1"/>
  <c r="T187" i="1" s="1"/>
  <c r="AB187" i="1" s="1"/>
  <c r="AF187" i="1" s="1"/>
  <c r="J146" i="2"/>
  <c r="H288" i="2"/>
  <c r="H243" i="2"/>
  <c r="S30" i="1"/>
  <c r="T30" i="1" s="1"/>
  <c r="AB30" i="1" s="1"/>
  <c r="AF30" i="1" s="1"/>
  <c r="J316" i="2"/>
  <c r="Z287" i="1"/>
  <c r="P284" i="2" s="1"/>
  <c r="T284" i="2" s="1"/>
  <c r="Z215" i="1"/>
  <c r="P212" i="2" s="1"/>
  <c r="T212" i="2" s="1"/>
  <c r="Z118" i="1"/>
  <c r="P115" i="2" s="1"/>
  <c r="T115" i="2" s="1"/>
  <c r="H284" i="2"/>
  <c r="S289" i="1"/>
  <c r="T289" i="1" s="1"/>
  <c r="AB289" i="1" s="1"/>
  <c r="AF289" i="1" s="1"/>
  <c r="Z30" i="1"/>
  <c r="P27" i="2" s="1"/>
  <c r="S201" i="1"/>
  <c r="T201" i="1" s="1"/>
  <c r="AB201" i="1" s="1"/>
  <c r="AF201" i="1" s="1"/>
  <c r="S189" i="1"/>
  <c r="T189" i="1" s="1"/>
  <c r="AB189" i="1" s="1"/>
  <c r="AF189" i="1" s="1"/>
  <c r="J92" i="2"/>
  <c r="H98" i="2"/>
  <c r="Z181" i="1"/>
  <c r="P178" i="2" s="1"/>
  <c r="J296" i="2"/>
  <c r="L17" i="3"/>
  <c r="N17" i="3"/>
  <c r="Z98" i="1"/>
  <c r="P95" i="2" s="1"/>
  <c r="T95" i="2" s="1"/>
  <c r="H175" i="2"/>
  <c r="Z331" i="1"/>
  <c r="P328" i="2" s="1"/>
  <c r="T328" i="2" s="1"/>
  <c r="H39" i="2"/>
  <c r="Z69" i="1"/>
  <c r="P66" i="2" s="1"/>
  <c r="T66" i="2" s="1"/>
  <c r="H135" i="2"/>
  <c r="Z173" i="1"/>
  <c r="P170" i="2" s="1"/>
  <c r="T170" i="2" s="1"/>
  <c r="J124" i="2"/>
  <c r="H156" i="2"/>
  <c r="Z295" i="1"/>
  <c r="P292" i="2" s="1"/>
  <c r="Z209" i="1"/>
  <c r="P206" i="2" s="1"/>
  <c r="T206" i="2" s="1"/>
  <c r="Z210" i="1"/>
  <c r="P207" i="2" s="1"/>
  <c r="T207" i="2" s="1"/>
  <c r="H143" i="2"/>
  <c r="S14" i="1"/>
  <c r="T14" i="1" s="1"/>
  <c r="AB14" i="1" s="1"/>
  <c r="AF14" i="1" s="1"/>
  <c r="Z134" i="1"/>
  <c r="P131" i="2" s="1"/>
  <c r="T131" i="2" s="1"/>
  <c r="H51" i="2"/>
  <c r="R17" i="3"/>
  <c r="S308" i="1"/>
  <c r="T308" i="1" s="1"/>
  <c r="AB308" i="1" s="1"/>
  <c r="AF308" i="1" s="1"/>
  <c r="S131" i="1"/>
  <c r="T131" i="1" s="1"/>
  <c r="AB131" i="1" s="1"/>
  <c r="AF131" i="1" s="1"/>
  <c r="Z288" i="1"/>
  <c r="P285" i="2" s="1"/>
  <c r="T285" i="2" s="1"/>
  <c r="Z244" i="1"/>
  <c r="P241" i="2" s="1"/>
  <c r="S210" i="1"/>
  <c r="T210" i="1" s="1"/>
  <c r="AB210" i="1" s="1"/>
  <c r="AF210" i="1" s="1"/>
  <c r="S35" i="1"/>
  <c r="T35" i="1" s="1"/>
  <c r="AB35" i="1" s="1"/>
  <c r="AF35" i="1" s="1"/>
  <c r="Z133" i="1"/>
  <c r="P130" i="2" s="1"/>
  <c r="T130" i="2" s="1"/>
  <c r="H93" i="2"/>
  <c r="S121" i="1"/>
  <c r="T121" i="1" s="1"/>
  <c r="AB121" i="1" s="1"/>
  <c r="AF121" i="1" s="1"/>
  <c r="J215" i="2"/>
  <c r="J130" i="2"/>
  <c r="H60" i="2"/>
  <c r="Z315" i="1"/>
  <c r="P312" i="2" s="1"/>
  <c r="T312" i="2" s="1"/>
  <c r="S140" i="1"/>
  <c r="T140" i="1" s="1"/>
  <c r="AB140" i="1" s="1"/>
  <c r="AF140" i="1" s="1"/>
  <c r="J241" i="2"/>
  <c r="Z183" i="1"/>
  <c r="P180" i="2" s="1"/>
  <c r="Z221" i="1"/>
  <c r="P218" i="2" s="1"/>
  <c r="T218" i="2" s="1"/>
  <c r="H247" i="2"/>
  <c r="H271" i="2"/>
  <c r="Z155" i="1"/>
  <c r="P152" i="2" s="1"/>
  <c r="T152" i="2" s="1"/>
  <c r="S253" i="1"/>
  <c r="T253" i="1" s="1"/>
  <c r="AB253" i="1" s="1"/>
  <c r="AF253" i="1" s="1"/>
  <c r="Z42" i="1"/>
  <c r="P39" i="2" s="1"/>
  <c r="T39" i="2" s="1"/>
  <c r="Z254" i="1"/>
  <c r="P251" i="2" s="1"/>
  <c r="T251" i="2" s="1"/>
  <c r="S71" i="1"/>
  <c r="T71" i="1" s="1"/>
  <c r="AB71" i="1" s="1"/>
  <c r="AF71" i="1" s="1"/>
  <c r="H152" i="2"/>
  <c r="H123" i="2"/>
  <c r="H168" i="2"/>
  <c r="S95" i="1"/>
  <c r="T95" i="1" s="1"/>
  <c r="AB95" i="1" s="1"/>
  <c r="AF95" i="1" s="1"/>
  <c r="S215" i="1"/>
  <c r="T215" i="1" s="1"/>
  <c r="AB215" i="1" s="1"/>
  <c r="AF215" i="1" s="1"/>
  <c r="S18" i="1"/>
  <c r="T18" i="1" s="1"/>
  <c r="AB18" i="1" s="1"/>
  <c r="AF18" i="1" s="1"/>
  <c r="Z289" i="1"/>
  <c r="P286" i="2" s="1"/>
  <c r="T286" i="2" s="1"/>
  <c r="Z281" i="1"/>
  <c r="P278" i="2" s="1"/>
  <c r="S134" i="1"/>
  <c r="T134" i="1" s="1"/>
  <c r="AB134" i="1" s="1"/>
  <c r="AF134" i="1" s="1"/>
  <c r="H131" i="2"/>
  <c r="J247" i="2"/>
  <c r="Z21" i="1"/>
  <c r="P18" i="2" s="1"/>
  <c r="T18" i="2" s="1"/>
  <c r="Z17" i="1"/>
  <c r="P14" i="2" s="1"/>
  <c r="T14" i="2" s="1"/>
  <c r="S21" i="1"/>
  <c r="T21" i="1" s="1"/>
  <c r="AB21" i="1" s="1"/>
  <c r="AF21" i="1" s="1"/>
  <c r="S28" i="1"/>
  <c r="T28" i="1" s="1"/>
  <c r="AB28" i="1" s="1"/>
  <c r="AF28" i="1" s="1"/>
  <c r="S286" i="1"/>
  <c r="T286" i="1" s="1"/>
  <c r="AB286" i="1" s="1"/>
  <c r="AF286" i="1" s="1"/>
  <c r="Z29" i="1"/>
  <c r="P26" i="2" s="1"/>
  <c r="T26" i="2" s="1"/>
  <c r="Z276" i="1"/>
  <c r="P273" i="2" s="1"/>
  <c r="T273" i="2" s="1"/>
  <c r="S57" i="1"/>
  <c r="T57" i="1" s="1"/>
  <c r="AB57" i="1" s="1"/>
  <c r="AF57" i="1" s="1"/>
  <c r="Z214" i="1"/>
  <c r="P211" i="2" s="1"/>
  <c r="Z238" i="1"/>
  <c r="P235" i="2" s="1"/>
  <c r="T235" i="2" s="1"/>
  <c r="Z270" i="1"/>
  <c r="P267" i="2" s="1"/>
  <c r="T267" i="2" s="1"/>
  <c r="H259" i="2"/>
  <c r="Z126" i="1"/>
  <c r="P123" i="2" s="1"/>
  <c r="T123" i="2" s="1"/>
  <c r="Z140" i="1"/>
  <c r="P137" i="2" s="1"/>
  <c r="T137" i="2" s="1"/>
  <c r="Z292" i="1"/>
  <c r="P289" i="2" s="1"/>
  <c r="J26" i="2"/>
  <c r="S236" i="1"/>
  <c r="T236" i="1" s="1"/>
  <c r="AB236" i="1" s="1"/>
  <c r="AF236" i="1" s="1"/>
  <c r="H130" i="2"/>
  <c r="Z187" i="1"/>
  <c r="P184" i="2" s="1"/>
  <c r="T184" i="2" s="1"/>
  <c r="Z175" i="1"/>
  <c r="P172" i="2" s="1"/>
  <c r="T172" i="2" s="1"/>
  <c r="Z139" i="1"/>
  <c r="P136" i="2" s="1"/>
  <c r="T136" i="2" s="1"/>
  <c r="S104" i="1"/>
  <c r="T104" i="1" s="1"/>
  <c r="AB104" i="1" s="1"/>
  <c r="AF104" i="1" s="1"/>
  <c r="H101" i="2"/>
  <c r="J129" i="2"/>
  <c r="L120" i="2"/>
  <c r="H129" i="2"/>
  <c r="S132" i="1"/>
  <c r="T132" i="1" s="1"/>
  <c r="AB132" i="1" s="1"/>
  <c r="AF132" i="1" s="1"/>
  <c r="H120" i="2"/>
  <c r="S123" i="1"/>
  <c r="T123" i="1" s="1"/>
  <c r="AB123" i="1" s="1"/>
  <c r="AF123" i="1" s="1"/>
  <c r="Z104" i="1"/>
  <c r="P101" i="2" s="1"/>
  <c r="T101" i="2" s="1"/>
  <c r="S139" i="1"/>
  <c r="T139" i="1" s="1"/>
  <c r="AB139" i="1" s="1"/>
  <c r="AF139" i="1" s="1"/>
  <c r="S238" i="1"/>
  <c r="T238" i="1" s="1"/>
  <c r="AB238" i="1" s="1"/>
  <c r="AF238" i="1" s="1"/>
  <c r="J51" i="2"/>
  <c r="Z54" i="1"/>
  <c r="P51" i="2" s="1"/>
  <c r="T51" i="2" s="1"/>
  <c r="H145" i="2"/>
  <c r="S148" i="1"/>
  <c r="T148" i="1" s="1"/>
  <c r="AB148" i="1" s="1"/>
  <c r="AF148" i="1" s="1"/>
  <c r="J161" i="2"/>
  <c r="Z164" i="1"/>
  <c r="P161" i="2" s="1"/>
  <c r="J12" i="2"/>
  <c r="Z15" i="1"/>
  <c r="P12" i="2" s="1"/>
  <c r="T12" i="2" s="1"/>
  <c r="J56" i="2"/>
  <c r="Z59" i="1"/>
  <c r="P56" i="2" s="1"/>
  <c r="T56" i="2" s="1"/>
  <c r="S59" i="1"/>
  <c r="T59" i="1" s="1"/>
  <c r="AB59" i="1" s="1"/>
  <c r="AF59" i="1" s="1"/>
  <c r="H56" i="2"/>
  <c r="H12" i="2"/>
  <c r="S15" i="1"/>
  <c r="T15" i="1" s="1"/>
  <c r="AB15" i="1" s="1"/>
  <c r="AF15" i="1" s="1"/>
  <c r="J260" i="2"/>
  <c r="S108" i="1"/>
  <c r="T108" i="1" s="1"/>
  <c r="AB108" i="1" s="1"/>
  <c r="AF108" i="1" s="1"/>
  <c r="H105" i="2"/>
  <c r="J220" i="2"/>
  <c r="Z223" i="1"/>
  <c r="P220" i="2" s="1"/>
  <c r="T220" i="2" s="1"/>
  <c r="H220" i="2"/>
  <c r="S223" i="1"/>
  <c r="T223" i="1" s="1"/>
  <c r="AB223" i="1" s="1"/>
  <c r="AF223" i="1" s="1"/>
  <c r="L274" i="2"/>
  <c r="H173" i="2"/>
  <c r="S176" i="1"/>
  <c r="T176" i="1" s="1"/>
  <c r="AB176" i="1" s="1"/>
  <c r="AF176" i="1" s="1"/>
  <c r="H22" i="2"/>
  <c r="S25" i="1"/>
  <c r="T25" i="1" s="1"/>
  <c r="AB25" i="1" s="1"/>
  <c r="AF25" i="1" s="1"/>
  <c r="J214" i="2"/>
  <c r="J249" i="2"/>
  <c r="H72" i="2"/>
  <c r="S75" i="1"/>
  <c r="T75" i="1" s="1"/>
  <c r="AB75" i="1" s="1"/>
  <c r="AF75" i="1" s="1"/>
  <c r="S67" i="1"/>
  <c r="T67" i="1" s="1"/>
  <c r="AB67" i="1" s="1"/>
  <c r="AF67" i="1" s="1"/>
  <c r="H64" i="2"/>
  <c r="J202" i="2"/>
  <c r="Z205" i="1"/>
  <c r="P202" i="2" s="1"/>
  <c r="J35" i="2"/>
  <c r="Z38" i="1"/>
  <c r="P35" i="2" s="1"/>
  <c r="T35" i="2" s="1"/>
  <c r="S56" i="1"/>
  <c r="T56" i="1" s="1"/>
  <c r="AB56" i="1" s="1"/>
  <c r="AF56" i="1" s="1"/>
  <c r="H53" i="2"/>
  <c r="S111" i="1"/>
  <c r="T111" i="1" s="1"/>
  <c r="AB111" i="1" s="1"/>
  <c r="AF111" i="1" s="1"/>
  <c r="Z185" i="1"/>
  <c r="P182" i="2" s="1"/>
  <c r="T182" i="2" s="1"/>
  <c r="J182" i="2"/>
  <c r="J24" i="2"/>
  <c r="Z27" i="1"/>
  <c r="P24" i="2" s="1"/>
  <c r="T24" i="2" s="1"/>
  <c r="Z16" i="1"/>
  <c r="P13" i="2" s="1"/>
  <c r="Z11" i="1"/>
  <c r="P8" i="2" s="1"/>
  <c r="S145" i="1"/>
  <c r="T145" i="1" s="1"/>
  <c r="AB145" i="1" s="1"/>
  <c r="AF145" i="1" s="1"/>
  <c r="H142" i="2"/>
  <c r="J138" i="2"/>
  <c r="Z61" i="1"/>
  <c r="P58" i="2" s="1"/>
  <c r="T58" i="2" s="1"/>
  <c r="S252" i="1"/>
  <c r="T252" i="1" s="1"/>
  <c r="AB252" i="1" s="1"/>
  <c r="AF252" i="1" s="1"/>
  <c r="H249" i="2"/>
  <c r="H219" i="2"/>
  <c r="S222" i="1"/>
  <c r="T222" i="1" s="1"/>
  <c r="AB222" i="1" s="1"/>
  <c r="AF222" i="1" s="1"/>
  <c r="Z110" i="1"/>
  <c r="P107" i="2" s="1"/>
  <c r="T107" i="2" s="1"/>
  <c r="J107" i="2"/>
  <c r="H71" i="2"/>
  <c r="S74" i="1"/>
  <c r="T74" i="1" s="1"/>
  <c r="AB74" i="1" s="1"/>
  <c r="AF74" i="1" s="1"/>
  <c r="J6" i="2"/>
  <c r="Z9" i="1"/>
  <c r="P6" i="2" s="1"/>
  <c r="T6" i="2" s="1"/>
  <c r="S194" i="1"/>
  <c r="T194" i="1" s="1"/>
  <c r="AB194" i="1" s="1"/>
  <c r="AF194" i="1" s="1"/>
  <c r="S205" i="1"/>
  <c r="T205" i="1" s="1"/>
  <c r="AB205" i="1" s="1"/>
  <c r="AF205" i="1" s="1"/>
  <c r="S304" i="1"/>
  <c r="T304" i="1" s="1"/>
  <c r="AB304" i="1" s="1"/>
  <c r="AF304" i="1" s="1"/>
  <c r="H308" i="2"/>
  <c r="S311" i="1"/>
  <c r="T311" i="1" s="1"/>
  <c r="AB311" i="1" s="1"/>
  <c r="AF311" i="1" s="1"/>
  <c r="Z56" i="1"/>
  <c r="P53" i="2" s="1"/>
  <c r="T53" i="2" s="1"/>
  <c r="J53" i="2"/>
  <c r="Z313" i="1"/>
  <c r="P310" i="2" s="1"/>
  <c r="T310" i="2" s="1"/>
  <c r="J310" i="2"/>
  <c r="J213" i="2"/>
  <c r="S320" i="1"/>
  <c r="T320" i="1" s="1"/>
  <c r="AB320" i="1" s="1"/>
  <c r="AF320" i="1" s="1"/>
  <c r="H182" i="2"/>
  <c r="S185" i="1"/>
  <c r="T185" i="1" s="1"/>
  <c r="AB185" i="1" s="1"/>
  <c r="AF185" i="1" s="1"/>
  <c r="J263" i="2"/>
  <c r="J111" i="2"/>
  <c r="Z114" i="1"/>
  <c r="P111" i="2" s="1"/>
  <c r="T111" i="2" s="1"/>
  <c r="J281" i="2"/>
  <c r="H103" i="2"/>
  <c r="S106" i="1"/>
  <c r="T106" i="1" s="1"/>
  <c r="AB106" i="1" s="1"/>
  <c r="AF106" i="1" s="1"/>
  <c r="J99" i="2"/>
  <c r="Z102" i="1"/>
  <c r="P99" i="2" s="1"/>
  <c r="S91" i="1"/>
  <c r="T91" i="1" s="1"/>
  <c r="AB91" i="1" s="1"/>
  <c r="AF91" i="1" s="1"/>
  <c r="H88" i="2"/>
  <c r="S156" i="1"/>
  <c r="T156" i="1" s="1"/>
  <c r="AB156" i="1" s="1"/>
  <c r="AF156" i="1" s="1"/>
  <c r="S100" i="1"/>
  <c r="T100" i="1" s="1"/>
  <c r="AB100" i="1" s="1"/>
  <c r="AF100" i="1" s="1"/>
  <c r="H97" i="2"/>
  <c r="S49" i="1"/>
  <c r="T49" i="1" s="1"/>
  <c r="AB49" i="1" s="1"/>
  <c r="AF49" i="1" s="1"/>
  <c r="S152" i="1"/>
  <c r="T152" i="1" s="1"/>
  <c r="AB152" i="1" s="1"/>
  <c r="AF152" i="1" s="1"/>
  <c r="H149" i="2"/>
  <c r="S142" i="1"/>
  <c r="T142" i="1" s="1"/>
  <c r="AB142" i="1" s="1"/>
  <c r="AF142" i="1" s="1"/>
  <c r="H139" i="2"/>
  <c r="Z311" i="1"/>
  <c r="P308" i="2" s="1"/>
  <c r="T308" i="2" s="1"/>
  <c r="J308" i="2"/>
  <c r="J158" i="2"/>
  <c r="Z161" i="1"/>
  <c r="P158" i="2" s="1"/>
  <c r="T158" i="2" s="1"/>
  <c r="H83" i="2"/>
  <c r="S86" i="1"/>
  <c r="T86" i="1" s="1"/>
  <c r="AB86" i="1" s="1"/>
  <c r="AF86" i="1" s="1"/>
  <c r="H78" i="2"/>
  <c r="S81" i="1"/>
  <c r="T81" i="1" s="1"/>
  <c r="AB81" i="1" s="1"/>
  <c r="AF81" i="1" s="1"/>
  <c r="J329" i="2"/>
  <c r="J277" i="2"/>
  <c r="S322" i="1"/>
  <c r="T322" i="1" s="1"/>
  <c r="AB322" i="1" s="1"/>
  <c r="AF322" i="1" s="1"/>
  <c r="H319" i="2"/>
  <c r="J221" i="2"/>
  <c r="S192" i="1"/>
  <c r="T192" i="1" s="1"/>
  <c r="AB192" i="1" s="1"/>
  <c r="AF192" i="1" s="1"/>
  <c r="H189" i="2"/>
  <c r="J326" i="2"/>
  <c r="J188" i="2"/>
  <c r="Z191" i="1"/>
  <c r="P188" i="2" s="1"/>
  <c r="H281" i="2"/>
  <c r="S284" i="1"/>
  <c r="T284" i="1" s="1"/>
  <c r="AB284" i="1" s="1"/>
  <c r="AF284" i="1" s="1"/>
  <c r="H238" i="2"/>
  <c r="S241" i="1"/>
  <c r="T241" i="1" s="1"/>
  <c r="AB241" i="1" s="1"/>
  <c r="AF241" i="1" s="1"/>
  <c r="J209" i="2"/>
  <c r="S102" i="1"/>
  <c r="T102" i="1" s="1"/>
  <c r="AB102" i="1" s="1"/>
  <c r="AF102" i="1" s="1"/>
  <c r="J142" i="2"/>
  <c r="Z145" i="1"/>
  <c r="P142" i="2" s="1"/>
  <c r="J23" i="2"/>
  <c r="Z26" i="1"/>
  <c r="P23" i="2" s="1"/>
  <c r="S301" i="1"/>
  <c r="T301" i="1" s="1"/>
  <c r="AB301" i="1" s="1"/>
  <c r="AF301" i="1" s="1"/>
  <c r="H298" i="2"/>
  <c r="H121" i="2"/>
  <c r="S124" i="1"/>
  <c r="T124" i="1" s="1"/>
  <c r="AB124" i="1" s="1"/>
  <c r="AF124" i="1" s="1"/>
  <c r="H76" i="2"/>
  <c r="S79" i="1"/>
  <c r="T79" i="1" s="1"/>
  <c r="AB79" i="1" s="1"/>
  <c r="AF79" i="1" s="1"/>
  <c r="J33" i="2"/>
  <c r="Z36" i="1"/>
  <c r="P33" i="2" s="1"/>
  <c r="T33" i="2" s="1"/>
  <c r="H222" i="2"/>
  <c r="S225" i="1"/>
  <c r="T225" i="1" s="1"/>
  <c r="AB225" i="1" s="1"/>
  <c r="AF225" i="1" s="1"/>
  <c r="H47" i="2"/>
  <c r="S50" i="1"/>
  <c r="T50" i="1" s="1"/>
  <c r="AB50" i="1" s="1"/>
  <c r="AF50" i="1" s="1"/>
  <c r="Z74" i="1"/>
  <c r="P71" i="2" s="1"/>
  <c r="T71" i="2" s="1"/>
  <c r="J71" i="2"/>
  <c r="H6" i="2"/>
  <c r="S9" i="1"/>
  <c r="T9" i="1" s="1"/>
  <c r="AB9" i="1" s="1"/>
  <c r="AF9" i="1" s="1"/>
  <c r="S266" i="1"/>
  <c r="T266" i="1" s="1"/>
  <c r="AB266" i="1" s="1"/>
  <c r="AF266" i="1" s="1"/>
  <c r="H16" i="2"/>
  <c r="S19" i="1"/>
  <c r="T19" i="1" s="1"/>
  <c r="AB19" i="1" s="1"/>
  <c r="AF19" i="1" s="1"/>
  <c r="S160" i="1"/>
  <c r="T160" i="1" s="1"/>
  <c r="AB160" i="1" s="1"/>
  <c r="AF160" i="1" s="1"/>
  <c r="H157" i="2"/>
  <c r="J100" i="2"/>
  <c r="H35" i="2"/>
  <c r="S38" i="1"/>
  <c r="T38" i="1" s="1"/>
  <c r="AB38" i="1" s="1"/>
  <c r="AF38" i="1" s="1"/>
  <c r="H187" i="2"/>
  <c r="H255" i="2"/>
  <c r="S258" i="1"/>
  <c r="T258" i="1" s="1"/>
  <c r="AB258" i="1" s="1"/>
  <c r="AF258" i="1" s="1"/>
  <c r="H188" i="2"/>
  <c r="S191" i="1"/>
  <c r="T191" i="1" s="1"/>
  <c r="AB191" i="1" s="1"/>
  <c r="AF191" i="1" s="1"/>
  <c r="J238" i="2"/>
  <c r="Z241" i="1"/>
  <c r="P238" i="2" s="1"/>
  <c r="T238" i="2" s="1"/>
  <c r="H174" i="2"/>
  <c r="S177" i="1"/>
  <c r="T177" i="1" s="1"/>
  <c r="AB177" i="1" s="1"/>
  <c r="AF177" i="1" s="1"/>
  <c r="J16" i="2"/>
  <c r="Z19" i="1"/>
  <c r="P16" i="2" s="1"/>
  <c r="T16" i="2" s="1"/>
  <c r="S279" i="1"/>
  <c r="T279" i="1" s="1"/>
  <c r="AB279" i="1" s="1"/>
  <c r="AF279" i="1" s="1"/>
  <c r="H276" i="2"/>
  <c r="S312" i="1"/>
  <c r="T312" i="1" s="1"/>
  <c r="AB312" i="1" s="1"/>
  <c r="AF312" i="1" s="1"/>
  <c r="H309" i="2"/>
  <c r="J287" i="2"/>
  <c r="S174" i="1"/>
  <c r="T174" i="1" s="1"/>
  <c r="AB174" i="1" s="1"/>
  <c r="AF174" i="1" s="1"/>
  <c r="H109" i="2"/>
  <c r="S112" i="1"/>
  <c r="T112" i="1" s="1"/>
  <c r="AB112" i="1" s="1"/>
  <c r="AF112" i="1" s="1"/>
  <c r="J229" i="2"/>
  <c r="Z169" i="1"/>
  <c r="P166" i="2" s="1"/>
  <c r="T166" i="2" s="1"/>
  <c r="J166" i="2"/>
  <c r="J320" i="2"/>
  <c r="J121" i="2"/>
  <c r="H297" i="2"/>
  <c r="S300" i="1"/>
  <c r="T300" i="1" s="1"/>
  <c r="AB300" i="1" s="1"/>
  <c r="AF300" i="1" s="1"/>
  <c r="J303" i="2"/>
  <c r="S229" i="1"/>
  <c r="T229" i="1" s="1"/>
  <c r="AB229" i="1" s="1"/>
  <c r="AF229" i="1" s="1"/>
  <c r="J103" i="2"/>
  <c r="Z106" i="1"/>
  <c r="P103" i="2" s="1"/>
  <c r="T103" i="2" s="1"/>
  <c r="J64" i="2"/>
  <c r="H62" i="2"/>
  <c r="S65" i="1"/>
  <c r="T65" i="1" s="1"/>
  <c r="AB65" i="1" s="1"/>
  <c r="AF65" i="1" s="1"/>
  <c r="H102" i="2"/>
  <c r="S105" i="1"/>
  <c r="T105" i="1" s="1"/>
  <c r="AB105" i="1" s="1"/>
  <c r="AF105" i="1" s="1"/>
  <c r="S313" i="1"/>
  <c r="T313" i="1" s="1"/>
  <c r="AB313" i="1" s="1"/>
  <c r="AF313" i="1" s="1"/>
  <c r="H310" i="2"/>
  <c r="H307" i="2"/>
  <c r="S310" i="1"/>
  <c r="T310" i="1" s="1"/>
  <c r="AB310" i="1" s="1"/>
  <c r="AF310" i="1" s="1"/>
  <c r="H167" i="2"/>
  <c r="S170" i="1"/>
  <c r="T170" i="1" s="1"/>
  <c r="AB170" i="1" s="1"/>
  <c r="AF170" i="1" s="1"/>
  <c r="H110" i="2"/>
  <c r="S113" i="1"/>
  <c r="T113" i="1" s="1"/>
  <c r="AB113" i="1" s="1"/>
  <c r="AF113" i="1" s="1"/>
  <c r="Z177" i="1"/>
  <c r="P174" i="2" s="1"/>
  <c r="T174" i="2" s="1"/>
  <c r="J174" i="2"/>
  <c r="H295" i="2"/>
  <c r="S298" i="1"/>
  <c r="T298" i="1" s="1"/>
  <c r="AB298" i="1" s="1"/>
  <c r="AF298" i="1" s="1"/>
  <c r="S76" i="1"/>
  <c r="T76" i="1" s="1"/>
  <c r="AB76" i="1" s="1"/>
  <c r="AF76" i="1" s="1"/>
  <c r="H73" i="2"/>
  <c r="S141" i="1"/>
  <c r="T141" i="1" s="1"/>
  <c r="AB141" i="1" s="1"/>
  <c r="AF141" i="1" s="1"/>
  <c r="H138" i="2"/>
  <c r="H229" i="2"/>
  <c r="S232" i="1"/>
  <c r="T232" i="1" s="1"/>
  <c r="AB232" i="1" s="1"/>
  <c r="AF232" i="1" s="1"/>
  <c r="J150" i="2"/>
  <c r="Z153" i="1"/>
  <c r="P150" i="2" s="1"/>
  <c r="J7" i="2"/>
  <c r="Z77" i="1"/>
  <c r="P74" i="2" s="1"/>
  <c r="J74" i="2"/>
  <c r="J45" i="2"/>
  <c r="S92" i="1"/>
  <c r="T92" i="1" s="1"/>
  <c r="AB92" i="1" s="1"/>
  <c r="AF92" i="1" s="1"/>
  <c r="H89" i="2"/>
  <c r="H33" i="2"/>
  <c r="S36" i="1"/>
  <c r="T36" i="1" s="1"/>
  <c r="AB36" i="1" s="1"/>
  <c r="AF36" i="1" s="1"/>
  <c r="J149" i="2"/>
  <c r="Z152" i="1"/>
  <c r="P149" i="2" s="1"/>
  <c r="T149" i="2" s="1"/>
  <c r="J157" i="2"/>
  <c r="Z160" i="1"/>
  <c r="P157" i="2" s="1"/>
  <c r="T157" i="2" s="1"/>
  <c r="H300" i="2"/>
  <c r="J189" i="2"/>
  <c r="J307" i="2"/>
  <c r="Z310" i="1"/>
  <c r="P307" i="2" s="1"/>
  <c r="T307" i="2" s="1"/>
  <c r="H24" i="2"/>
  <c r="S27" i="1"/>
  <c r="T27" i="1" s="1"/>
  <c r="AB27" i="1" s="1"/>
  <c r="AF27" i="1" s="1"/>
  <c r="H320" i="2"/>
  <c r="S323" i="1"/>
  <c r="T323" i="1" s="1"/>
  <c r="AB323" i="1" s="1"/>
  <c r="AF323" i="1" s="1"/>
  <c r="J226" i="2"/>
  <c r="Z229" i="1"/>
  <c r="P226" i="2" s="1"/>
  <c r="J62" i="2"/>
  <c r="Z65" i="1"/>
  <c r="P62" i="2" s="1"/>
  <c r="T62" i="2" s="1"/>
  <c r="J304" i="2"/>
  <c r="J231" i="2"/>
  <c r="Z234" i="1"/>
  <c r="P231" i="2" s="1"/>
  <c r="T231" i="2" s="1"/>
  <c r="Z193" i="1"/>
  <c r="P190" i="2" s="1"/>
  <c r="T190" i="2" s="1"/>
  <c r="J190" i="2"/>
  <c r="J167" i="2"/>
  <c r="H111" i="2"/>
  <c r="S114" i="1"/>
  <c r="T114" i="1" s="1"/>
  <c r="AB114" i="1" s="1"/>
  <c r="AF114" i="1" s="1"/>
  <c r="H107" i="2"/>
  <c r="S110" i="1"/>
  <c r="T110" i="1" s="1"/>
  <c r="AB110" i="1" s="1"/>
  <c r="AF110" i="1" s="1"/>
  <c r="J122" i="2"/>
  <c r="Z125" i="1"/>
  <c r="P122" i="2" s="1"/>
  <c r="J295" i="2"/>
  <c r="Z298" i="1"/>
  <c r="P295" i="2" s="1"/>
  <c r="S290" i="1"/>
  <c r="T290" i="1" s="1"/>
  <c r="AB290" i="1" s="1"/>
  <c r="AF290" i="1" s="1"/>
  <c r="H287" i="2"/>
  <c r="J171" i="2"/>
  <c r="J109" i="2"/>
  <c r="Z112" i="1"/>
  <c r="P109" i="2" s="1"/>
  <c r="T109" i="2" s="1"/>
  <c r="S61" i="1"/>
  <c r="T61" i="1" s="1"/>
  <c r="AB61" i="1" s="1"/>
  <c r="AF61" i="1" s="1"/>
  <c r="H58" i="2"/>
  <c r="J22" i="2"/>
  <c r="H23" i="2"/>
  <c r="J88" i="2"/>
  <c r="Z91" i="1"/>
  <c r="P88" i="2" s="1"/>
  <c r="T88" i="2" s="1"/>
  <c r="S77" i="1"/>
  <c r="T77" i="1" s="1"/>
  <c r="AB77" i="1" s="1"/>
  <c r="AF77" i="1" s="1"/>
  <c r="J76" i="2"/>
  <c r="J222" i="2"/>
  <c r="Z225" i="1"/>
  <c r="P222" i="2" s="1"/>
  <c r="T222" i="2" s="1"/>
  <c r="J72" i="2"/>
  <c r="J47" i="2"/>
  <c r="H227" i="2"/>
  <c r="S230" i="1"/>
  <c r="T230" i="1" s="1"/>
  <c r="AB230" i="1" s="1"/>
  <c r="AF230" i="1" s="1"/>
  <c r="J78" i="2"/>
  <c r="Z81" i="1"/>
  <c r="P78" i="2" s="1"/>
  <c r="T78" i="2" s="1"/>
  <c r="J102" i="2"/>
  <c r="H231" i="2"/>
  <c r="S234" i="1"/>
  <c r="T234" i="1" s="1"/>
  <c r="AB234" i="1" s="1"/>
  <c r="AF234" i="1" s="1"/>
  <c r="H190" i="2"/>
  <c r="S193" i="1"/>
  <c r="T193" i="1" s="1"/>
  <c r="AB193" i="1" s="1"/>
  <c r="AF193" i="1" s="1"/>
  <c r="H221" i="2"/>
  <c r="S224" i="1"/>
  <c r="T224" i="1" s="1"/>
  <c r="AB224" i="1" s="1"/>
  <c r="AF224" i="1" s="1"/>
  <c r="H158" i="2"/>
  <c r="S161" i="1"/>
  <c r="T161" i="1" s="1"/>
  <c r="AB161" i="1" s="1"/>
  <c r="AF161" i="1" s="1"/>
  <c r="J255" i="2"/>
  <c r="Z258" i="1"/>
  <c r="P255" i="2" s="1"/>
  <c r="T255" i="2" s="1"/>
  <c r="J73" i="2"/>
  <c r="Z76" i="1"/>
  <c r="P73" i="2" s="1"/>
  <c r="T73" i="2" s="1"/>
  <c r="Z279" i="1"/>
  <c r="P276" i="2" s="1"/>
  <c r="T276" i="2" s="1"/>
  <c r="J276" i="2"/>
  <c r="H166" i="2"/>
  <c r="S169" i="1"/>
  <c r="T169" i="1" s="1"/>
  <c r="AB169" i="1" s="1"/>
  <c r="AF169" i="1" s="1"/>
  <c r="H311" i="2"/>
  <c r="S314" i="1"/>
  <c r="T314" i="1" s="1"/>
  <c r="AB314" i="1" s="1"/>
  <c r="AF314" i="1" s="1"/>
  <c r="J298" i="2"/>
  <c r="Z301" i="1"/>
  <c r="P298" i="2" s="1"/>
  <c r="T298" i="2" s="1"/>
  <c r="J97" i="2"/>
  <c r="S297" i="1"/>
  <c r="T297" i="1" s="1"/>
  <c r="AB297" i="1" s="1"/>
  <c r="AF297" i="1" s="1"/>
  <c r="H294" i="2"/>
  <c r="Z86" i="1"/>
  <c r="P83" i="2" s="1"/>
  <c r="J83" i="2"/>
  <c r="J219" i="2"/>
  <c r="Z222" i="1"/>
  <c r="P219" i="2" s="1"/>
  <c r="Z300" i="1"/>
  <c r="P297" i="2" s="1"/>
  <c r="T297" i="2" s="1"/>
  <c r="J297" i="2"/>
  <c r="S153" i="1" l="1"/>
  <c r="T153" i="1" s="1"/>
  <c r="AB153" i="1" s="1"/>
  <c r="AF153" i="1" s="1"/>
  <c r="Z105" i="1"/>
  <c r="P102" i="2" s="1"/>
  <c r="T102" i="2" s="1"/>
  <c r="H277" i="2"/>
  <c r="Z197" i="1"/>
  <c r="P194" i="2" s="1"/>
  <c r="S257" i="1"/>
  <c r="T257" i="1" s="1"/>
  <c r="AB257" i="1" s="1"/>
  <c r="AF257" i="1" s="1"/>
  <c r="Z324" i="1"/>
  <c r="P321" i="2" s="1"/>
  <c r="T321" i="2" s="1"/>
  <c r="S305" i="1"/>
  <c r="T305" i="1" s="1"/>
  <c r="AB305" i="1" s="1"/>
  <c r="AF305" i="1" s="1"/>
  <c r="S17" i="1"/>
  <c r="T17" i="1" s="1"/>
  <c r="AB17" i="1" s="1"/>
  <c r="AF17" i="1" s="1"/>
  <c r="H266" i="2"/>
  <c r="H85" i="2"/>
  <c r="J321" i="2"/>
  <c r="H8" i="2"/>
  <c r="Z96" i="1"/>
  <c r="P93" i="2" s="1"/>
  <c r="T93" i="2" s="1"/>
  <c r="Z83" i="1"/>
  <c r="P80" i="2" s="1"/>
  <c r="T80" i="2" s="1"/>
  <c r="S20" i="1"/>
  <c r="T20" i="1" s="1"/>
  <c r="AB20" i="1" s="1"/>
  <c r="AF20" i="1" s="1"/>
  <c r="Z299" i="1"/>
  <c r="P296" i="2" s="1"/>
  <c r="T296" i="2" s="1"/>
  <c r="H265" i="2"/>
  <c r="S219" i="1"/>
  <c r="T219" i="1" s="1"/>
  <c r="AB219" i="1" s="1"/>
  <c r="AF219" i="1" s="1"/>
  <c r="Z332" i="1"/>
  <c r="P329" i="2" s="1"/>
  <c r="T329" i="2" s="1"/>
  <c r="Z49" i="1"/>
  <c r="P46" i="2" s="1"/>
  <c r="Z101" i="1"/>
  <c r="P98" i="2" s="1"/>
  <c r="T98" i="2" s="1"/>
  <c r="Z158" i="1"/>
  <c r="P155" i="2" s="1"/>
  <c r="T155" i="2" s="1"/>
  <c r="Z23" i="1"/>
  <c r="P20" i="2" s="1"/>
  <c r="T20" i="2" s="1"/>
  <c r="Z35" i="1"/>
  <c r="P32" i="2" s="1"/>
  <c r="T32" i="2" s="1"/>
  <c r="S214" i="1"/>
  <c r="T214" i="1" s="1"/>
  <c r="AB214" i="1" s="1"/>
  <c r="AF214" i="1" s="1"/>
  <c r="S165" i="1"/>
  <c r="T165" i="1" s="1"/>
  <c r="AB165" i="1" s="1"/>
  <c r="AF165" i="1" s="1"/>
  <c r="Z249" i="1"/>
  <c r="P246" i="2" s="1"/>
  <c r="T246" i="2" s="1"/>
  <c r="S278" i="1"/>
  <c r="T278" i="1" s="1"/>
  <c r="AB278" i="1" s="1"/>
  <c r="AF278" i="1" s="1"/>
  <c r="Z248" i="1"/>
  <c r="P245" i="2" s="1"/>
  <c r="T245" i="2" s="1"/>
  <c r="Z159" i="1"/>
  <c r="P156" i="2" s="1"/>
  <c r="T156" i="2" s="1"/>
  <c r="Z72" i="1"/>
  <c r="P69" i="2" s="1"/>
  <c r="T69" i="2" s="1"/>
  <c r="Z33" i="1"/>
  <c r="P30" i="2" s="1"/>
  <c r="T30" i="2" s="1"/>
  <c r="S73" i="1"/>
  <c r="T73" i="1" s="1"/>
  <c r="AB73" i="1" s="1"/>
  <c r="AF73" i="1" s="1"/>
  <c r="Z323" i="1"/>
  <c r="P320" i="2" s="1"/>
  <c r="T320" i="2" s="1"/>
  <c r="Z304" i="1"/>
  <c r="P301" i="2" s="1"/>
  <c r="Z305" i="1"/>
  <c r="P302" i="2" s="1"/>
  <c r="T302" i="2" s="1"/>
  <c r="S116" i="1"/>
  <c r="T116" i="1" s="1"/>
  <c r="AB116" i="1" s="1"/>
  <c r="AF116" i="1" s="1"/>
  <c r="Z68" i="1"/>
  <c r="P65" i="2" s="1"/>
  <c r="T65" i="2" s="1"/>
  <c r="Z124" i="1"/>
  <c r="P121" i="2" s="1"/>
  <c r="S324" i="1"/>
  <c r="T324" i="1" s="1"/>
  <c r="AB324" i="1" s="1"/>
  <c r="AF324" i="1" s="1"/>
  <c r="Z325" i="1"/>
  <c r="P322" i="2" s="1"/>
  <c r="T322" i="2" s="1"/>
  <c r="S69" i="1"/>
  <c r="T69" i="1" s="1"/>
  <c r="AB69" i="1" s="1"/>
  <c r="AF69" i="1" s="1"/>
  <c r="H66" i="2"/>
  <c r="Z31" i="1"/>
  <c r="P28" i="2" s="1"/>
  <c r="T28" i="2" s="1"/>
  <c r="S125" i="1"/>
  <c r="T125" i="1" s="1"/>
  <c r="AB125" i="1" s="1"/>
  <c r="AF125" i="1" s="1"/>
  <c r="Z284" i="1"/>
  <c r="P281" i="2" s="1"/>
  <c r="T281" i="2" s="1"/>
  <c r="H323" i="2"/>
  <c r="Z252" i="1"/>
  <c r="P249" i="2" s="1"/>
  <c r="T249" i="2" s="1"/>
  <c r="S318" i="1"/>
  <c r="T318" i="1" s="1"/>
  <c r="AB318" i="1" s="1"/>
  <c r="AF318" i="1" s="1"/>
  <c r="Z318" i="1"/>
  <c r="P315" i="2" s="1"/>
  <c r="Z303" i="1"/>
  <c r="P300" i="2" s="1"/>
  <c r="T300" i="2" s="1"/>
  <c r="S212" i="1"/>
  <c r="T212" i="1" s="1"/>
  <c r="AB212" i="1" s="1"/>
  <c r="AF212" i="1" s="1"/>
  <c r="T188" i="2"/>
  <c r="T211" i="2"/>
  <c r="S218" i="1"/>
  <c r="T218" i="1" s="1"/>
  <c r="AB218" i="1" s="1"/>
  <c r="AF218" i="1" s="1"/>
  <c r="Z46" i="1"/>
  <c r="P43" i="2" s="1"/>
  <c r="S44" i="1"/>
  <c r="T44" i="1" s="1"/>
  <c r="AB44" i="1" s="1"/>
  <c r="AF44" i="1" s="1"/>
  <c r="S244" i="1"/>
  <c r="T244" i="1" s="1"/>
  <c r="AB244" i="1" s="1"/>
  <c r="AF244" i="1" s="1"/>
  <c r="Z218" i="1"/>
  <c r="P215" i="2" s="1"/>
  <c r="T215" i="2" s="1"/>
  <c r="J17" i="3"/>
  <c r="P17" i="3" s="1"/>
  <c r="T17" i="3" s="1"/>
  <c r="S249" i="1"/>
  <c r="T249" i="1" s="1"/>
  <c r="AB249" i="1" s="1"/>
  <c r="AF249" i="1" s="1"/>
  <c r="Z192" i="1"/>
  <c r="P189" i="2" s="1"/>
  <c r="T189" i="2" s="1"/>
  <c r="H214" i="2"/>
  <c r="S309" i="1"/>
  <c r="T309" i="1" s="1"/>
  <c r="AB309" i="1" s="1"/>
  <c r="AF309" i="1" s="1"/>
  <c r="Z116" i="1"/>
  <c r="P113" i="2" s="1"/>
  <c r="T113" i="2" s="1"/>
  <c r="S78" i="1"/>
  <c r="T78" i="1" s="1"/>
  <c r="AB78" i="1" s="1"/>
  <c r="AF78" i="1" s="1"/>
  <c r="H20" i="2"/>
  <c r="S58" i="1"/>
  <c r="T58" i="1" s="1"/>
  <c r="AB58" i="1" s="1"/>
  <c r="AF58" i="1" s="1"/>
  <c r="H69" i="2"/>
  <c r="S119" i="1"/>
  <c r="T119" i="1" s="1"/>
  <c r="AB119" i="1" s="1"/>
  <c r="AF119" i="1" s="1"/>
  <c r="Z293" i="1"/>
  <c r="P290" i="2" s="1"/>
  <c r="Z212" i="1"/>
  <c r="P209" i="2" s="1"/>
  <c r="T209" i="2" s="1"/>
  <c r="T180" i="2"/>
  <c r="T295" i="2"/>
  <c r="T194" i="2"/>
  <c r="T294" i="2"/>
  <c r="T43" i="2"/>
  <c r="T315" i="2"/>
  <c r="T47" i="2"/>
  <c r="T74" i="2"/>
  <c r="T23" i="2"/>
  <c r="T83" i="2"/>
  <c r="T13" i="2"/>
  <c r="T241" i="2"/>
  <c r="T150" i="2"/>
  <c r="T278" i="2"/>
  <c r="T224" i="2"/>
  <c r="T61" i="2"/>
  <c r="H329" i="2"/>
  <c r="S149" i="1"/>
  <c r="T149" i="1" s="1"/>
  <c r="AB149" i="1" s="1"/>
  <c r="AF149" i="1" s="1"/>
  <c r="H146" i="2"/>
  <c r="Z268" i="1"/>
  <c r="P265" i="2" s="1"/>
  <c r="T265" i="2" s="1"/>
  <c r="Z95" i="1"/>
  <c r="P92" i="2" s="1"/>
  <c r="T92" i="2" s="1"/>
  <c r="Z232" i="1"/>
  <c r="P229" i="2" s="1"/>
  <c r="T229" i="2" s="1"/>
  <c r="J173" i="2"/>
  <c r="Z216" i="1"/>
  <c r="P213" i="2" s="1"/>
  <c r="T213" i="2" s="1"/>
  <c r="S39" i="1"/>
  <c r="T39" i="1" s="1"/>
  <c r="AB39" i="1" s="1"/>
  <c r="AF39" i="1" s="1"/>
  <c r="Z87" i="1"/>
  <c r="P84" i="2" s="1"/>
  <c r="T84" i="2" s="1"/>
  <c r="Z189" i="1"/>
  <c r="P186" i="2" s="1"/>
  <c r="T186" i="2" s="1"/>
  <c r="T178" i="2"/>
  <c r="T219" i="2"/>
  <c r="T301" i="2"/>
  <c r="S103" i="1"/>
  <c r="T103" i="1" s="1"/>
  <c r="AB103" i="1" s="1"/>
  <c r="AF103" i="1" s="1"/>
  <c r="Z329" i="1"/>
  <c r="P326" i="2" s="1"/>
  <c r="T326" i="2" s="1"/>
  <c r="Z113" i="1"/>
  <c r="P110" i="2" s="1"/>
  <c r="T110" i="2" s="1"/>
  <c r="Z312" i="1"/>
  <c r="P309" i="2" s="1"/>
  <c r="T309" i="2" s="1"/>
  <c r="Z148" i="1"/>
  <c r="P145" i="2" s="1"/>
  <c r="T145" i="2" s="1"/>
  <c r="Z264" i="1"/>
  <c r="P261" i="2" s="1"/>
  <c r="T261" i="2" s="1"/>
  <c r="S233" i="1"/>
  <c r="T233" i="1" s="1"/>
  <c r="AB233" i="1" s="1"/>
  <c r="AF233" i="1" s="1"/>
  <c r="Z259" i="1"/>
  <c r="P256" i="2" s="1"/>
  <c r="T256" i="2" s="1"/>
  <c r="Z201" i="1"/>
  <c r="P198" i="2" s="1"/>
  <c r="T198" i="2" s="1"/>
  <c r="Z85" i="1"/>
  <c r="P82" i="2" s="1"/>
  <c r="T82" i="2" s="1"/>
  <c r="Z296" i="1"/>
  <c r="P293" i="2" s="1"/>
  <c r="T293" i="2" s="1"/>
  <c r="Z129" i="1"/>
  <c r="P126" i="2" s="1"/>
  <c r="T126" i="2" s="1"/>
  <c r="Z179" i="1"/>
  <c r="P176" i="2" s="1"/>
  <c r="T176" i="2" s="1"/>
  <c r="Z186" i="1"/>
  <c r="P183" i="2" s="1"/>
  <c r="T183" i="2" s="1"/>
  <c r="Z271" i="1"/>
  <c r="P268" i="2" s="1"/>
  <c r="T268" i="2" s="1"/>
  <c r="Z25" i="1"/>
  <c r="P22" i="2" s="1"/>
  <c r="T22" i="2" s="1"/>
  <c r="S48" i="1"/>
  <c r="T48" i="1" s="1"/>
  <c r="AB48" i="1" s="1"/>
  <c r="AF48" i="1" s="1"/>
  <c r="H185" i="2"/>
  <c r="Z111" i="1"/>
  <c r="P108" i="2" s="1"/>
  <c r="T108" i="2" s="1"/>
  <c r="S277" i="1"/>
  <c r="T277" i="1" s="1"/>
  <c r="AB277" i="1" s="1"/>
  <c r="AF277" i="1" s="1"/>
  <c r="Z286" i="1"/>
  <c r="P283" i="2" s="1"/>
  <c r="T283" i="2" s="1"/>
  <c r="S135" i="1"/>
  <c r="T135" i="1" s="1"/>
  <c r="AB135" i="1" s="1"/>
  <c r="AF135" i="1" s="1"/>
  <c r="Z253" i="1"/>
  <c r="P250" i="2" s="1"/>
  <c r="T250" i="2" s="1"/>
  <c r="S199" i="1"/>
  <c r="T199" i="1" s="1"/>
  <c r="AB199" i="1" s="1"/>
  <c r="AF199" i="1" s="1"/>
  <c r="Z154" i="1"/>
  <c r="P151" i="2" s="1"/>
  <c r="T151" i="2" s="1"/>
  <c r="Z184" i="1"/>
  <c r="P181" i="2" s="1"/>
  <c r="T181" i="2" s="1"/>
  <c r="Z150" i="1"/>
  <c r="P147" i="2" s="1"/>
  <c r="T147" i="2" s="1"/>
  <c r="Z166" i="1"/>
  <c r="P163" i="2" s="1"/>
  <c r="T163" i="2" s="1"/>
  <c r="S164" i="1"/>
  <c r="T164" i="1" s="1"/>
  <c r="AB164" i="1" s="1"/>
  <c r="AF164" i="1" s="1"/>
  <c r="S237" i="1"/>
  <c r="T237" i="1" s="1"/>
  <c r="AB237" i="1" s="1"/>
  <c r="AF237" i="1" s="1"/>
  <c r="H234" i="2"/>
  <c r="Z141" i="1"/>
  <c r="P138" i="2" s="1"/>
  <c r="T138" i="2" s="1"/>
  <c r="Z66" i="1"/>
  <c r="P63" i="2" s="1"/>
  <c r="T63" i="2" s="1"/>
  <c r="Z107" i="1"/>
  <c r="P104" i="2" s="1"/>
  <c r="T104" i="2" s="1"/>
  <c r="H127" i="2"/>
  <c r="Z167" i="1"/>
  <c r="P164" i="2" s="1"/>
  <c r="T164" i="2" s="1"/>
  <c r="Z119" i="1"/>
  <c r="P116" i="2" s="1"/>
  <c r="T116" i="2" s="1"/>
  <c r="S315" i="1"/>
  <c r="T315" i="1" s="1"/>
  <c r="AB315" i="1" s="1"/>
  <c r="AF315" i="1" s="1"/>
  <c r="Z283" i="1"/>
  <c r="P280" i="2" s="1"/>
  <c r="T280" i="2" s="1"/>
  <c r="S216" i="1"/>
  <c r="T216" i="1" s="1"/>
  <c r="AB216" i="1" s="1"/>
  <c r="AF216" i="1" s="1"/>
  <c r="Z75" i="1"/>
  <c r="P72" i="2" s="1"/>
  <c r="T72" i="2" s="1"/>
  <c r="Z306" i="1"/>
  <c r="P303" i="2" s="1"/>
  <c r="T303" i="2" s="1"/>
  <c r="H225" i="2"/>
  <c r="Z269" i="1"/>
  <c r="P266" i="2" s="1"/>
  <c r="T266" i="2" s="1"/>
  <c r="Z277" i="1"/>
  <c r="P274" i="2" s="1"/>
  <c r="T274" i="2" s="1"/>
  <c r="H117" i="2"/>
  <c r="T289" i="2"/>
  <c r="Z203" i="1"/>
  <c r="P200" i="2" s="1"/>
  <c r="T200" i="2" s="1"/>
  <c r="Z309" i="1"/>
  <c r="P306" i="2" s="1"/>
  <c r="T306" i="2" s="1"/>
  <c r="H240" i="2"/>
  <c r="Z294" i="1"/>
  <c r="P291" i="2" s="1"/>
  <c r="T291" i="2" s="1"/>
  <c r="Z94" i="1"/>
  <c r="P91" i="2" s="1"/>
  <c r="T91" i="2" s="1"/>
  <c r="S261" i="1"/>
  <c r="T261" i="1" s="1"/>
  <c r="AB261" i="1" s="1"/>
  <c r="AF261" i="1" s="1"/>
  <c r="Z188" i="1"/>
  <c r="P185" i="2" s="1"/>
  <c r="T185" i="2" s="1"/>
  <c r="H125" i="2"/>
  <c r="S128" i="1"/>
  <c r="T128" i="1" s="1"/>
  <c r="AB128" i="1" s="1"/>
  <c r="AF128" i="1" s="1"/>
  <c r="H82" i="2"/>
  <c r="S85" i="1"/>
  <c r="T85" i="1" s="1"/>
  <c r="AB85" i="1" s="1"/>
  <c r="AF85" i="1" s="1"/>
  <c r="T202" i="2"/>
  <c r="Z266" i="1"/>
  <c r="P263" i="2" s="1"/>
  <c r="T263" i="2" s="1"/>
  <c r="H31" i="2"/>
  <c r="S34" i="1"/>
  <c r="T34" i="1" s="1"/>
  <c r="AB34" i="1" s="1"/>
  <c r="AF34" i="1" s="1"/>
  <c r="Z206" i="1"/>
  <c r="P203" i="2" s="1"/>
  <c r="Z135" i="1"/>
  <c r="P132" i="2" s="1"/>
  <c r="T132" i="2" s="1"/>
  <c r="Z171" i="1"/>
  <c r="P168" i="2" s="1"/>
  <c r="T168" i="2" s="1"/>
  <c r="Z162" i="1"/>
  <c r="P159" i="2" s="1"/>
  <c r="T159" i="2" s="1"/>
  <c r="S281" i="1"/>
  <c r="T281" i="1" s="1"/>
  <c r="AB281" i="1" s="1"/>
  <c r="AF281" i="1" s="1"/>
  <c r="H278" i="2"/>
  <c r="S248" i="1"/>
  <c r="T248" i="1" s="1"/>
  <c r="AB248" i="1" s="1"/>
  <c r="AF248" i="1" s="1"/>
  <c r="H245" i="2"/>
  <c r="Z194" i="1"/>
  <c r="P191" i="2" s="1"/>
  <c r="T191" i="2" s="1"/>
  <c r="Z79" i="1"/>
  <c r="P76" i="2" s="1"/>
  <c r="T76" i="2" s="1"/>
  <c r="Z48" i="1"/>
  <c r="P45" i="2" s="1"/>
  <c r="T45" i="2" s="1"/>
  <c r="Z67" i="1"/>
  <c r="P64" i="2" s="1"/>
  <c r="T64" i="2" s="1"/>
  <c r="T121" i="2"/>
  <c r="Z290" i="1"/>
  <c r="P287" i="2" s="1"/>
  <c r="T287" i="2" s="1"/>
  <c r="S53" i="1"/>
  <c r="T53" i="1" s="1"/>
  <c r="AB53" i="1" s="1"/>
  <c r="AF53" i="1" s="1"/>
  <c r="H326" i="2"/>
  <c r="Z147" i="1"/>
  <c r="P144" i="2" s="1"/>
  <c r="T144" i="2" s="1"/>
  <c r="Z14" i="1"/>
  <c r="P11" i="2" s="1"/>
  <c r="T11" i="2" s="1"/>
  <c r="S203" i="1"/>
  <c r="T203" i="1" s="1"/>
  <c r="AB203" i="1" s="1"/>
  <c r="AF203" i="1" s="1"/>
  <c r="Z330" i="1"/>
  <c r="P327" i="2" s="1"/>
  <c r="T327" i="2" s="1"/>
  <c r="Z43" i="1"/>
  <c r="P40" i="2" s="1"/>
  <c r="T40" i="2" s="1"/>
  <c r="Z63" i="1"/>
  <c r="P60" i="2" s="1"/>
  <c r="T60" i="2" s="1"/>
  <c r="S247" i="1"/>
  <c r="T247" i="1" s="1"/>
  <c r="AB247" i="1" s="1"/>
  <c r="AF247" i="1" s="1"/>
  <c r="H244" i="2"/>
  <c r="Z137" i="1"/>
  <c r="P134" i="2" s="1"/>
  <c r="T134" i="2" s="1"/>
  <c r="H44" i="2"/>
  <c r="H170" i="2"/>
  <c r="H119" i="2"/>
  <c r="T46" i="2"/>
  <c r="Z326" i="1"/>
  <c r="P323" i="2" s="1"/>
  <c r="T323" i="2" s="1"/>
  <c r="Z224" i="1"/>
  <c r="P221" i="2" s="1"/>
  <c r="T221" i="2" s="1"/>
  <c r="Z53" i="1"/>
  <c r="P50" i="2" s="1"/>
  <c r="T50" i="2" s="1"/>
  <c r="T8" i="2"/>
  <c r="Z123" i="1"/>
  <c r="P120" i="2" s="1"/>
  <c r="T120" i="2" s="1"/>
  <c r="S107" i="1"/>
  <c r="T107" i="1" s="1"/>
  <c r="AB107" i="1" s="1"/>
  <c r="AF107" i="1" s="1"/>
  <c r="S180" i="1"/>
  <c r="T180" i="1" s="1"/>
  <c r="AB180" i="1" s="1"/>
  <c r="AF180" i="1" s="1"/>
  <c r="Z196" i="1"/>
  <c r="P193" i="2" s="1"/>
  <c r="T193" i="2" s="1"/>
  <c r="H19" i="2"/>
  <c r="Z22" i="1"/>
  <c r="P19" i="2" s="1"/>
  <c r="T19" i="2" s="1"/>
  <c r="Z100" i="1"/>
  <c r="P97" i="2" s="1"/>
  <c r="T97" i="2" s="1"/>
  <c r="Z174" i="1"/>
  <c r="P171" i="2" s="1"/>
  <c r="T171" i="2" s="1"/>
  <c r="Z108" i="1"/>
  <c r="P105" i="2" s="1"/>
  <c r="T105" i="2" s="1"/>
  <c r="S147" i="1"/>
  <c r="T147" i="1" s="1"/>
  <c r="AB147" i="1" s="1"/>
  <c r="AF147" i="1" s="1"/>
  <c r="Z34" i="1"/>
  <c r="P31" i="2" s="1"/>
  <c r="T31" i="2" s="1"/>
  <c r="Z250" i="1"/>
  <c r="P247" i="2" s="1"/>
  <c r="T247" i="2" s="1"/>
  <c r="Z128" i="1"/>
  <c r="P125" i="2" s="1"/>
  <c r="T125" i="2" s="1"/>
  <c r="T27" i="2"/>
  <c r="Z165" i="1"/>
  <c r="P162" i="2" s="1"/>
  <c r="T162" i="2" s="1"/>
  <c r="H79" i="2"/>
  <c r="S82" i="1"/>
  <c r="T82" i="1" s="1"/>
  <c r="AB82" i="1" s="1"/>
  <c r="AF82" i="1" s="1"/>
  <c r="S307" i="1"/>
  <c r="T307" i="1" s="1"/>
  <c r="AB307" i="1" s="1"/>
  <c r="AF307" i="1" s="1"/>
  <c r="Z122" i="1"/>
  <c r="P119" i="2" s="1"/>
  <c r="T119" i="2" s="1"/>
  <c r="S306" i="1"/>
  <c r="T306" i="1" s="1"/>
  <c r="AB306" i="1" s="1"/>
  <c r="AF306" i="1" s="1"/>
  <c r="Z132" i="1"/>
  <c r="P129" i="2" s="1"/>
  <c r="T129" i="2" s="1"/>
  <c r="T292" i="2"/>
  <c r="Z70" i="1"/>
  <c r="P67" i="2" s="1"/>
  <c r="T67" i="2" s="1"/>
  <c r="Z20" i="1"/>
  <c r="P17" i="2" s="1"/>
  <c r="T17" i="2" s="1"/>
  <c r="H256" i="2"/>
  <c r="S186" i="1"/>
  <c r="T186" i="1" s="1"/>
  <c r="AB186" i="1" s="1"/>
  <c r="AF186" i="1" s="1"/>
  <c r="H183" i="2"/>
  <c r="H280" i="2"/>
  <c r="S283" i="1"/>
  <c r="T283" i="1" s="1"/>
  <c r="AB283" i="1" s="1"/>
  <c r="AF283" i="1" s="1"/>
  <c r="Z190" i="1"/>
  <c r="P187" i="2" s="1"/>
  <c r="T187" i="2" s="1"/>
  <c r="Z157" i="1"/>
  <c r="P154" i="2" s="1"/>
  <c r="T154" i="2" s="1"/>
  <c r="J294" i="2"/>
  <c r="H224" i="2"/>
  <c r="S227" i="1"/>
  <c r="T227" i="1" s="1"/>
  <c r="AB227" i="1" s="1"/>
  <c r="AF227" i="1" s="1"/>
  <c r="S204" i="1"/>
  <c r="T204" i="1" s="1"/>
  <c r="AB204" i="1" s="1"/>
  <c r="AF204" i="1" s="1"/>
  <c r="H201" i="2"/>
  <c r="T203" i="2"/>
  <c r="Z57" i="1"/>
  <c r="P54" i="2" s="1"/>
  <c r="T54" i="2" s="1"/>
  <c r="Z47" i="1"/>
  <c r="P44" i="2" s="1"/>
  <c r="T44" i="2" s="1"/>
  <c r="S242" i="1"/>
  <c r="T242" i="1" s="1"/>
  <c r="AB242" i="1" s="1"/>
  <c r="AF242" i="1" s="1"/>
  <c r="S296" i="1"/>
  <c r="T296" i="1" s="1"/>
  <c r="AB296" i="1" s="1"/>
  <c r="AF296" i="1" s="1"/>
  <c r="H293" i="2"/>
  <c r="T262" i="2"/>
  <c r="S97" i="1"/>
  <c r="T97" i="1" s="1"/>
  <c r="AB97" i="1" s="1"/>
  <c r="AF97" i="1" s="1"/>
  <c r="T226" i="2"/>
  <c r="S220" i="1"/>
  <c r="T220" i="1" s="1"/>
  <c r="AB220" i="1" s="1"/>
  <c r="AF220" i="1" s="1"/>
  <c r="Z39" i="1"/>
  <c r="P36" i="2" s="1"/>
  <c r="T36" i="2" s="1"/>
  <c r="H90" i="2"/>
  <c r="Z316" i="1"/>
  <c r="P313" i="2" s="1"/>
  <c r="T313" i="2" s="1"/>
  <c r="Z60" i="1"/>
  <c r="P57" i="2" s="1"/>
  <c r="T57" i="2" s="1"/>
  <c r="Z163" i="1"/>
  <c r="P160" i="2" s="1"/>
  <c r="T160" i="2" s="1"/>
  <c r="Z322" i="1"/>
  <c r="P319" i="2" s="1"/>
  <c r="T319" i="2" s="1"/>
  <c r="S179" i="1"/>
  <c r="T179" i="1" s="1"/>
  <c r="AB179" i="1" s="1"/>
  <c r="AF179" i="1" s="1"/>
  <c r="H176" i="2"/>
  <c r="Z275" i="1"/>
  <c r="P272" i="2" s="1"/>
  <c r="T272" i="2" s="1"/>
  <c r="Z257" i="1"/>
  <c r="P254" i="2" s="1"/>
  <c r="T254" i="2" s="1"/>
  <c r="S10" i="1"/>
  <c r="T10" i="1" s="1"/>
  <c r="AB10" i="1" s="1"/>
  <c r="AF10" i="1" s="1"/>
  <c r="S184" i="1"/>
  <c r="T184" i="1" s="1"/>
  <c r="AB184" i="1" s="1"/>
  <c r="AF184" i="1" s="1"/>
  <c r="Z327" i="1"/>
  <c r="P324" i="2" s="1"/>
  <c r="T324" i="2" s="1"/>
  <c r="H273" i="2"/>
  <c r="S276" i="1"/>
  <c r="T276" i="1" s="1"/>
  <c r="AB276" i="1" s="1"/>
  <c r="AF276" i="1" s="1"/>
  <c r="S64" i="1"/>
  <c r="T64" i="1" s="1"/>
  <c r="AB64" i="1" s="1"/>
  <c r="AF64" i="1" s="1"/>
  <c r="H61" i="2"/>
  <c r="H147" i="2"/>
  <c r="S150" i="1"/>
  <c r="T150" i="1" s="1"/>
  <c r="AB150" i="1" s="1"/>
  <c r="AF150" i="1" s="1"/>
  <c r="Z146" i="1"/>
  <c r="P143" i="2" s="1"/>
  <c r="T143" i="2" s="1"/>
  <c r="S206" i="1"/>
  <c r="T206" i="1" s="1"/>
  <c r="AB206" i="1" s="1"/>
  <c r="AF206" i="1" s="1"/>
  <c r="H37" i="2"/>
  <c r="Z236" i="1"/>
  <c r="P233" i="2" s="1"/>
  <c r="T233" i="2" s="1"/>
  <c r="Z120" i="1"/>
  <c r="P117" i="2" s="1"/>
  <c r="T117" i="2" s="1"/>
  <c r="Z180" i="1"/>
  <c r="P177" i="2" s="1"/>
  <c r="T177" i="2" s="1"/>
  <c r="Z62" i="1"/>
  <c r="P59" i="2" s="1"/>
  <c r="T59" i="2" s="1"/>
  <c r="H251" i="2"/>
  <c r="S254" i="1"/>
  <c r="T254" i="1" s="1"/>
  <c r="AB254" i="1" s="1"/>
  <c r="AF254" i="1" s="1"/>
  <c r="Z10" i="1"/>
  <c r="P7" i="2" s="1"/>
  <c r="T7" i="2" s="1"/>
  <c r="Z121" i="1"/>
  <c r="P118" i="2" s="1"/>
  <c r="T118" i="2" s="1"/>
  <c r="Z149" i="1"/>
  <c r="P146" i="2" s="1"/>
  <c r="T146" i="2" s="1"/>
  <c r="Z142" i="1"/>
  <c r="P139" i="2" s="1"/>
  <c r="T139" i="2" s="1"/>
  <c r="Z130" i="1"/>
  <c r="P127" i="2" s="1"/>
  <c r="T127" i="2" s="1"/>
  <c r="Z172" i="1"/>
  <c r="P169" i="2" s="1"/>
  <c r="T169" i="2" s="1"/>
  <c r="J195" i="2"/>
  <c r="Z198" i="1"/>
  <c r="P195" i="2" s="1"/>
  <c r="T195" i="2" s="1"/>
  <c r="H268" i="2"/>
  <c r="S271" i="1"/>
  <c r="T271" i="1" s="1"/>
  <c r="AB271" i="1" s="1"/>
  <c r="AF271" i="1" s="1"/>
  <c r="H279" i="2"/>
  <c r="S282" i="1"/>
  <c r="T282" i="1" s="1"/>
  <c r="AB282" i="1" s="1"/>
  <c r="AF282" i="1" s="1"/>
  <c r="S285" i="1"/>
  <c r="T285" i="1" s="1"/>
  <c r="AB285" i="1" s="1"/>
  <c r="AF285" i="1" s="1"/>
  <c r="H282" i="2"/>
  <c r="Z274" i="1"/>
  <c r="P271" i="2" s="1"/>
  <c r="T271" i="2" s="1"/>
  <c r="Z255" i="1"/>
  <c r="P252" i="2" s="1"/>
  <c r="Z80" i="1"/>
  <c r="P77" i="2" s="1"/>
  <c r="T77" i="2" s="1"/>
  <c r="Z285" i="1"/>
  <c r="P282" i="2" s="1"/>
  <c r="T282" i="2" s="1"/>
  <c r="Z243" i="1"/>
  <c r="P240" i="2" s="1"/>
  <c r="T240" i="2" s="1"/>
  <c r="S273" i="1"/>
  <c r="T273" i="1" s="1"/>
  <c r="AB273" i="1" s="1"/>
  <c r="AF273" i="1" s="1"/>
  <c r="Z242" i="1"/>
  <c r="P239" i="2" s="1"/>
  <c r="T239" i="2" s="1"/>
  <c r="Z240" i="1"/>
  <c r="P237" i="2" s="1"/>
  <c r="T237" i="2" s="1"/>
  <c r="Z195" i="1"/>
  <c r="P192" i="2" s="1"/>
  <c r="T192" i="2" s="1"/>
  <c r="L205" i="2"/>
  <c r="Z208" i="1"/>
  <c r="P205" i="2" s="1"/>
  <c r="T205" i="2" s="1"/>
  <c r="Z71" i="1"/>
  <c r="P68" i="2" s="1"/>
  <c r="T68" i="2" s="1"/>
  <c r="Z245" i="1"/>
  <c r="P242" i="2" s="1"/>
  <c r="T242" i="2" s="1"/>
  <c r="Z262" i="1"/>
  <c r="P259" i="2" s="1"/>
  <c r="T259" i="2" s="1"/>
  <c r="Z213" i="1"/>
  <c r="P210" i="2" s="1"/>
  <c r="T210" i="2" s="1"/>
  <c r="Z84" i="1"/>
  <c r="P81" i="2" s="1"/>
  <c r="T81" i="2" s="1"/>
  <c r="Z44" i="1"/>
  <c r="P41" i="2" s="1"/>
  <c r="T41" i="2" s="1"/>
  <c r="H154" i="2"/>
  <c r="S157" i="1"/>
  <c r="T157" i="1" s="1"/>
  <c r="AB157" i="1" s="1"/>
  <c r="AF157" i="1" s="1"/>
  <c r="Z246" i="1"/>
  <c r="P243" i="2" s="1"/>
  <c r="T243" i="2" s="1"/>
  <c r="J243" i="2"/>
  <c r="H242" i="2"/>
  <c r="S245" i="1"/>
  <c r="T245" i="1" s="1"/>
  <c r="AB245" i="1" s="1"/>
  <c r="AF245" i="1" s="1"/>
  <c r="R333" i="2"/>
  <c r="H52" i="2"/>
  <c r="Z103" i="1"/>
  <c r="P100" i="2" s="1"/>
  <c r="T100" i="2" s="1"/>
  <c r="Z263" i="1"/>
  <c r="P260" i="2" s="1"/>
  <c r="T260" i="2" s="1"/>
  <c r="S263" i="1"/>
  <c r="T263" i="1" s="1"/>
  <c r="AB263" i="1" s="1"/>
  <c r="AF263" i="1" s="1"/>
  <c r="Z199" i="1"/>
  <c r="P196" i="2" s="1"/>
  <c r="T196" i="2" s="1"/>
  <c r="Z226" i="1"/>
  <c r="P223" i="2" s="1"/>
  <c r="T223" i="2" s="1"/>
  <c r="Z291" i="1"/>
  <c r="P288" i="2" s="1"/>
  <c r="T288" i="2" s="1"/>
  <c r="Z267" i="1"/>
  <c r="P264" i="2" s="1"/>
  <c r="T264" i="2" s="1"/>
  <c r="Z261" i="1"/>
  <c r="P258" i="2" s="1"/>
  <c r="T258" i="2" s="1"/>
  <c r="S328" i="1"/>
  <c r="T328" i="1" s="1"/>
  <c r="AB328" i="1" s="1"/>
  <c r="AF328" i="1" s="1"/>
  <c r="S256" i="1"/>
  <c r="T256" i="1" s="1"/>
  <c r="AB256" i="1" s="1"/>
  <c r="AF256" i="1" s="1"/>
  <c r="Z117" i="1"/>
  <c r="P114" i="2" s="1"/>
  <c r="T114" i="2" s="1"/>
  <c r="Z109" i="1"/>
  <c r="P106" i="2" s="1"/>
  <c r="T106" i="2" s="1"/>
  <c r="S264" i="1"/>
  <c r="T264" i="1" s="1"/>
  <c r="AB264" i="1" s="1"/>
  <c r="AF264" i="1" s="1"/>
  <c r="Z90" i="1"/>
  <c r="P87" i="2" s="1"/>
  <c r="T87" i="2" s="1"/>
  <c r="H43" i="2"/>
  <c r="S46" i="1"/>
  <c r="T46" i="1" s="1"/>
  <c r="AB46" i="1" s="1"/>
  <c r="AF46" i="1" s="1"/>
  <c r="J135" i="2"/>
  <c r="Z138" i="1"/>
  <c r="P135" i="2" s="1"/>
  <c r="T135" i="2" s="1"/>
  <c r="Z99" i="1"/>
  <c r="P96" i="2" s="1"/>
  <c r="T96" i="2" s="1"/>
  <c r="H192" i="2"/>
  <c r="S195" i="1"/>
  <c r="T195" i="1" s="1"/>
  <c r="AB195" i="1" s="1"/>
  <c r="AF195" i="1" s="1"/>
  <c r="T99" i="2"/>
  <c r="T161" i="2"/>
  <c r="H194" i="2"/>
  <c r="Z136" i="1"/>
  <c r="P133" i="2" s="1"/>
  <c r="T133" i="2" s="1"/>
  <c r="Z58" i="1"/>
  <c r="P55" i="2" s="1"/>
  <c r="T55" i="2" s="1"/>
  <c r="S231" i="1"/>
  <c r="T231" i="1" s="1"/>
  <c r="AB231" i="1" s="1"/>
  <c r="AF231" i="1" s="1"/>
  <c r="H169" i="2"/>
  <c r="S172" i="1"/>
  <c r="T172" i="1" s="1"/>
  <c r="AB172" i="1" s="1"/>
  <c r="AF172" i="1" s="1"/>
  <c r="H269" i="2"/>
  <c r="S272" i="1"/>
  <c r="T272" i="1" s="1"/>
  <c r="AB272" i="1" s="1"/>
  <c r="AF272" i="1" s="1"/>
  <c r="Z278" i="1"/>
  <c r="P275" i="2" s="1"/>
  <c r="T275" i="2" s="1"/>
  <c r="T142" i="2"/>
  <c r="S16" i="1"/>
  <c r="T16" i="1" s="1"/>
  <c r="AB16" i="1" s="1"/>
  <c r="AF16" i="1" s="1"/>
  <c r="Z55" i="1"/>
  <c r="P52" i="2" s="1"/>
  <c r="T52" i="2" s="1"/>
  <c r="Z92" i="1"/>
  <c r="P89" i="2" s="1"/>
  <c r="T89" i="2" s="1"/>
  <c r="Z220" i="1"/>
  <c r="P217" i="2" s="1"/>
  <c r="T217" i="2" s="1"/>
  <c r="T122" i="2"/>
  <c r="Z230" i="1"/>
  <c r="P227" i="2" s="1"/>
  <c r="T227" i="2" s="1"/>
  <c r="Z320" i="1"/>
  <c r="P317" i="2" s="1"/>
  <c r="T317" i="2" s="1"/>
  <c r="Z233" i="1"/>
  <c r="P230" i="2" s="1"/>
  <c r="T230" i="2" s="1"/>
  <c r="Z18" i="1"/>
  <c r="P15" i="2" s="1"/>
  <c r="T15" i="2" s="1"/>
  <c r="S207" i="1"/>
  <c r="T207" i="1" s="1"/>
  <c r="AB207" i="1" s="1"/>
  <c r="AF207" i="1" s="1"/>
  <c r="H133" i="2"/>
  <c r="Z273" i="1"/>
  <c r="P270" i="2" s="1"/>
  <c r="T270" i="2" s="1"/>
  <c r="Z24" i="1"/>
  <c r="P21" i="2" s="1"/>
  <c r="T21" i="2" s="1"/>
  <c r="Z211" i="1"/>
  <c r="P208" i="2" s="1"/>
  <c r="T208" i="2" s="1"/>
  <c r="S213" i="1"/>
  <c r="T213" i="1" s="1"/>
  <c r="AB213" i="1" s="1"/>
  <c r="AF213" i="1" s="1"/>
  <c r="H210" i="2"/>
  <c r="H106" i="2"/>
  <c r="S109" i="1"/>
  <c r="T109" i="1" s="1"/>
  <c r="AB109" i="1" s="1"/>
  <c r="AF109" i="1" s="1"/>
  <c r="S13" i="1"/>
  <c r="T13" i="1" s="1"/>
  <c r="AB13" i="1" s="1"/>
  <c r="AF13" i="1" s="1"/>
  <c r="H10" i="2"/>
  <c r="J179" i="2"/>
  <c r="Z182" i="1"/>
  <c r="P179" i="2" s="1"/>
  <c r="T179" i="2" s="1"/>
  <c r="Z170" i="1"/>
  <c r="P167" i="2" s="1"/>
  <c r="T167" i="2" s="1"/>
  <c r="Z314" i="1"/>
  <c r="P311" i="2" s="1"/>
  <c r="T311" i="2" s="1"/>
  <c r="Z282" i="1"/>
  <c r="P279" i="2" s="1"/>
  <c r="T279" i="2" s="1"/>
  <c r="S251" i="1"/>
  <c r="T251" i="1" s="1"/>
  <c r="AB251" i="1" s="1"/>
  <c r="AF251" i="1" s="1"/>
  <c r="Z317" i="1"/>
  <c r="P314" i="2" s="1"/>
  <c r="T314" i="2" s="1"/>
  <c r="S239" i="1"/>
  <c r="T239" i="1" s="1"/>
  <c r="AB239" i="1" s="1"/>
  <c r="AF239" i="1" s="1"/>
  <c r="Z328" i="1"/>
  <c r="P325" i="2" s="1"/>
  <c r="T325" i="2" s="1"/>
  <c r="Z272" i="1"/>
  <c r="P269" i="2" s="1"/>
  <c r="T269" i="2" s="1"/>
  <c r="J160" i="2"/>
  <c r="Z237" i="1"/>
  <c r="P234" i="2" s="1"/>
  <c r="T234" i="2" s="1"/>
  <c r="N228" i="2"/>
  <c r="N331" i="2" s="1"/>
  <c r="N27" i="3" s="1"/>
  <c r="Z231" i="1"/>
  <c r="P228" i="2" s="1"/>
  <c r="T228" i="2" s="1"/>
  <c r="S129" i="1"/>
  <c r="T129" i="1" s="1"/>
  <c r="AB129" i="1" s="1"/>
  <c r="AF129" i="1" s="1"/>
  <c r="H126" i="2"/>
  <c r="S294" i="1"/>
  <c r="T294" i="1" s="1"/>
  <c r="AB294" i="1" s="1"/>
  <c r="AF294" i="1" s="1"/>
  <c r="H291" i="2"/>
  <c r="J10" i="2"/>
  <c r="Z13" i="1"/>
  <c r="P10" i="2" s="1"/>
  <c r="T10" i="2" s="1"/>
  <c r="S267" i="1"/>
  <c r="T267" i="1" s="1"/>
  <c r="AB267" i="1" s="1"/>
  <c r="AF267" i="1" s="1"/>
  <c r="H264" i="2"/>
  <c r="J253" i="2"/>
  <c r="Z256" i="1"/>
  <c r="P253" i="2" s="1"/>
  <c r="T253" i="2" s="1"/>
  <c r="H81" i="2"/>
  <c r="S84" i="1"/>
  <c r="T84" i="1" s="1"/>
  <c r="AB84" i="1" s="1"/>
  <c r="AF84" i="1" s="1"/>
  <c r="H257" i="2"/>
  <c r="S260" i="1"/>
  <c r="T260" i="1" s="1"/>
  <c r="AB260" i="1" s="1"/>
  <c r="AF260" i="1" s="1"/>
  <c r="J257" i="2"/>
  <c r="Z260" i="1"/>
  <c r="P257" i="2" s="1"/>
  <c r="T257" i="2" s="1"/>
  <c r="Z37" i="1"/>
  <c r="P34" i="2" s="1"/>
  <c r="T34" i="2" s="1"/>
  <c r="S127" i="1"/>
  <c r="T127" i="1" s="1"/>
  <c r="AB127" i="1" s="1"/>
  <c r="AF127" i="1" s="1"/>
  <c r="H124" i="2"/>
  <c r="S295" i="1"/>
  <c r="T295" i="1" s="1"/>
  <c r="AB295" i="1" s="1"/>
  <c r="AF295" i="1" s="1"/>
  <c r="H292" i="2"/>
  <c r="H29" i="2"/>
  <c r="S32" i="1"/>
  <c r="T32" i="1" s="1"/>
  <c r="AB32" i="1" s="1"/>
  <c r="AF32" i="1" s="1"/>
  <c r="J38" i="2"/>
  <c r="Z41" i="1"/>
  <c r="P38" i="2" s="1"/>
  <c r="T38" i="2" s="1"/>
  <c r="Z115" i="1"/>
  <c r="P112" i="2" s="1"/>
  <c r="T112" i="2" s="1"/>
  <c r="J112" i="2"/>
  <c r="Z93" i="1"/>
  <c r="P90" i="2" s="1"/>
  <c r="T90" i="2" s="1"/>
  <c r="S8" i="1"/>
  <c r="T8" i="1" s="1"/>
  <c r="AB8" i="1" s="1"/>
  <c r="AF8" i="1" s="1"/>
  <c r="H5" i="2"/>
  <c r="Z28" i="1"/>
  <c r="P25" i="2" s="1"/>
  <c r="T25" i="2" s="1"/>
  <c r="Z78" i="1"/>
  <c r="P75" i="2" s="1"/>
  <c r="T75" i="2" s="1"/>
  <c r="S115" i="1"/>
  <c r="T115" i="1" s="1"/>
  <c r="AB115" i="1" s="1"/>
  <c r="AF115" i="1" s="1"/>
  <c r="H112" i="2"/>
  <c r="L9" i="2"/>
  <c r="L331" i="2" s="1"/>
  <c r="L27" i="3" s="1"/>
  <c r="Z12" i="1"/>
  <c r="P9" i="2" s="1"/>
  <c r="T9" i="2" s="1"/>
  <c r="J5" i="2"/>
  <c r="Z8" i="1"/>
  <c r="P5" i="2" s="1"/>
  <c r="T5" i="2" s="1"/>
  <c r="H38" i="2"/>
  <c r="S41" i="1"/>
  <c r="T41" i="1" s="1"/>
  <c r="AB41" i="1" s="1"/>
  <c r="AF41" i="1" s="1"/>
  <c r="S51" i="1"/>
  <c r="T51" i="1" s="1"/>
  <c r="AB51" i="1" s="1"/>
  <c r="AF51" i="1" s="1"/>
  <c r="Z127" i="1"/>
  <c r="P124" i="2" s="1"/>
  <c r="T124" i="2" s="1"/>
  <c r="S235" i="1"/>
  <c r="T235" i="1" s="1"/>
  <c r="AB235" i="1" s="1"/>
  <c r="AF235" i="1" s="1"/>
  <c r="H232" i="2"/>
  <c r="Z207" i="1"/>
  <c r="P204" i="2" s="1"/>
  <c r="T204" i="2" s="1"/>
  <c r="Z151" i="1"/>
  <c r="P148" i="2" s="1"/>
  <c r="T148" i="2" s="1"/>
  <c r="H208" i="2"/>
  <c r="S211" i="1"/>
  <c r="T211" i="1" s="1"/>
  <c r="AB211" i="1" s="1"/>
  <c r="AF211" i="1" s="1"/>
  <c r="R29" i="3"/>
  <c r="Z228" i="1"/>
  <c r="P225" i="2" s="1"/>
  <c r="T225" i="2" s="1"/>
  <c r="S89" i="1"/>
  <c r="T89" i="1" s="1"/>
  <c r="AB89" i="1" s="1"/>
  <c r="AF89" i="1" s="1"/>
  <c r="Z143" i="1"/>
  <c r="P140" i="2" s="1"/>
  <c r="T140" i="2" s="1"/>
  <c r="H160" i="2"/>
  <c r="S163" i="1"/>
  <c r="T163" i="1" s="1"/>
  <c r="AB163" i="1" s="1"/>
  <c r="AF163" i="1" s="1"/>
  <c r="S80" i="1"/>
  <c r="T80" i="1" s="1"/>
  <c r="AB80" i="1" s="1"/>
  <c r="AF80" i="1" s="1"/>
  <c r="H77" i="2"/>
  <c r="R331" i="2"/>
  <c r="R27" i="3" s="1"/>
  <c r="W335" i="1"/>
  <c r="S202" i="1"/>
  <c r="T202" i="1" s="1"/>
  <c r="AB202" i="1" s="1"/>
  <c r="AF202" i="1" s="1"/>
  <c r="H199" i="2"/>
  <c r="Z89" i="1"/>
  <c r="P86" i="2" s="1"/>
  <c r="T86" i="2" s="1"/>
  <c r="X335" i="1"/>
  <c r="Z239" i="1"/>
  <c r="P236" i="2" s="1"/>
  <c r="T236" i="2" s="1"/>
  <c r="Z88" i="1"/>
  <c r="P85" i="2" s="1"/>
  <c r="T85" i="2" s="1"/>
  <c r="Z156" i="1"/>
  <c r="P153" i="2" s="1"/>
  <c r="T153" i="2" s="1"/>
  <c r="Y335" i="1"/>
  <c r="Z219" i="1"/>
  <c r="P216" i="2" s="1"/>
  <c r="T216" i="2" s="1"/>
  <c r="T252" i="2"/>
  <c r="Z308" i="1"/>
  <c r="P305" i="2" s="1"/>
  <c r="T305" i="2" s="1"/>
  <c r="Z32" i="1"/>
  <c r="P29" i="2" s="1"/>
  <c r="T29" i="2" s="1"/>
  <c r="S62" i="1"/>
  <c r="T62" i="1" s="1"/>
  <c r="AB62" i="1" s="1"/>
  <c r="AF62" i="1" s="1"/>
  <c r="T290" i="2"/>
  <c r="S144" i="1"/>
  <c r="T144" i="1" s="1"/>
  <c r="AB144" i="1" s="1"/>
  <c r="AF144" i="1" s="1"/>
  <c r="H141" i="2"/>
  <c r="Z235" i="1"/>
  <c r="P232" i="2" s="1"/>
  <c r="T232" i="2" s="1"/>
  <c r="H9" i="2"/>
  <c r="S12" i="1"/>
  <c r="T12" i="1" s="1"/>
  <c r="AB12" i="1" s="1"/>
  <c r="AF12" i="1" s="1"/>
  <c r="AA335" i="1"/>
  <c r="Z280" i="1"/>
  <c r="P277" i="2" s="1"/>
  <c r="T277" i="2" s="1"/>
  <c r="Z251" i="1"/>
  <c r="P248" i="2" s="1"/>
  <c r="T248" i="2" s="1"/>
  <c r="Z73" i="1"/>
  <c r="P70" i="2" s="1"/>
  <c r="T70" i="2" s="1"/>
  <c r="Z321" i="1"/>
  <c r="P318" i="2" s="1"/>
  <c r="T318" i="2" s="1"/>
  <c r="Z144" i="1"/>
  <c r="P141" i="2" s="1"/>
  <c r="T141" i="2" s="1"/>
  <c r="H318" i="2"/>
  <c r="S321" i="1"/>
  <c r="T321" i="1" s="1"/>
  <c r="AB321" i="1" s="1"/>
  <c r="AF321" i="1" s="1"/>
  <c r="H237" i="2"/>
  <c r="S240" i="1"/>
  <c r="T240" i="1" s="1"/>
  <c r="AB240" i="1" s="1"/>
  <c r="AF240" i="1" s="1"/>
  <c r="J175" i="2"/>
  <c r="Z178" i="1"/>
  <c r="P175" i="2" s="1"/>
  <c r="T175" i="2" s="1"/>
  <c r="Z40" i="1"/>
  <c r="P37" i="2" s="1"/>
  <c r="T37" i="2" s="1"/>
  <c r="Z97" i="1"/>
  <c r="P94" i="2" s="1"/>
  <c r="T94" i="2" s="1"/>
  <c r="Z202" i="1"/>
  <c r="P199" i="2" s="1"/>
  <c r="T199" i="2" s="1"/>
  <c r="Z51" i="1"/>
  <c r="P48" i="2" s="1"/>
  <c r="T48" i="2" s="1"/>
  <c r="V17" i="3"/>
  <c r="AF24" i="1"/>
  <c r="T333" i="2" l="1"/>
  <c r="T29" i="3" s="1"/>
  <c r="T331" i="2"/>
  <c r="T27" i="3" s="1"/>
  <c r="P29" i="3"/>
  <c r="Z335" i="1"/>
  <c r="J331" i="2"/>
  <c r="J27" i="3" s="1"/>
  <c r="P333" i="2"/>
  <c r="P331" i="2"/>
  <c r="P27" i="3" s="1"/>
  <c r="AB335" i="1"/>
  <c r="AB337" i="1"/>
  <c r="T334" i="1"/>
  <c r="AF335" i="1"/>
  <c r="V27" i="3" s="1"/>
  <c r="AF337" i="1"/>
  <c r="V29" i="3" s="1"/>
</calcChain>
</file>

<file path=xl/sharedStrings.xml><?xml version="1.0" encoding="utf-8"?>
<sst xmlns="http://schemas.openxmlformats.org/spreadsheetml/2006/main" count="432" uniqueCount="416">
  <si>
    <t>Obs</t>
  </si>
  <si>
    <t>dist</t>
  </si>
  <si>
    <t>l101_b</t>
  </si>
  <si>
    <t>L304_B</t>
  </si>
  <si>
    <t>L313_B</t>
  </si>
  <si>
    <t>L315_B</t>
  </si>
  <si>
    <t>rp_ben</t>
  </si>
  <si>
    <t>sw_ben</t>
  </si>
  <si>
    <t>se_ben</t>
  </si>
  <si>
    <t>tot_ben</t>
  </si>
  <si>
    <t>pt_rel</t>
  </si>
  <si>
    <t>AGWSR</t>
  </si>
  <si>
    <t>AHSTW</t>
  </si>
  <si>
    <t>Adair-Casey</t>
  </si>
  <si>
    <t>Albert City-Truesdale</t>
  </si>
  <si>
    <t>Albia</t>
  </si>
  <si>
    <t>Alburnett</t>
  </si>
  <si>
    <t>Alden</t>
  </si>
  <si>
    <t>Algona</t>
  </si>
  <si>
    <t>Allamakee</t>
  </si>
  <si>
    <t>Ames</t>
  </si>
  <si>
    <t>Anamosa</t>
  </si>
  <si>
    <t>Andrew</t>
  </si>
  <si>
    <t>Ankeny</t>
  </si>
  <si>
    <t>Aplington-Parkersburg</t>
  </si>
  <si>
    <t>Ar-We-Va</t>
  </si>
  <si>
    <t>Atlantic</t>
  </si>
  <si>
    <t>Audubon</t>
  </si>
  <si>
    <t>BCLUW</t>
  </si>
  <si>
    <t>Ballard</t>
  </si>
  <si>
    <t>Baxter</t>
  </si>
  <si>
    <t>Bedford</t>
  </si>
  <si>
    <t>Belle Plaine</t>
  </si>
  <si>
    <t>Bellevue</t>
  </si>
  <si>
    <t>Belmond-Klemme</t>
  </si>
  <si>
    <t>Bennett</t>
  </si>
  <si>
    <t>Benton</t>
  </si>
  <si>
    <t>Bettendorf</t>
  </si>
  <si>
    <t>Bondurant-Farrar</t>
  </si>
  <si>
    <t>Boone</t>
  </si>
  <si>
    <t>Boyden-Hull</t>
  </si>
  <si>
    <t>Boyer Valley</t>
  </si>
  <si>
    <t>Burlington</t>
  </si>
  <si>
    <t>CAL</t>
  </si>
  <si>
    <t>CAM</t>
  </si>
  <si>
    <t>Calamus-Wheatland</t>
  </si>
  <si>
    <t>Camanche</t>
  </si>
  <si>
    <t>Cardinal</t>
  </si>
  <si>
    <t>Carlisle</t>
  </si>
  <si>
    <t>Carroll</t>
  </si>
  <si>
    <t>Cedar Falls</t>
  </si>
  <si>
    <t>Cedar Rapids</t>
  </si>
  <si>
    <t>Center Point-Urbana</t>
  </si>
  <si>
    <t>Centerville</t>
  </si>
  <si>
    <t>Central City</t>
  </si>
  <si>
    <t>Central Decatur</t>
  </si>
  <si>
    <t>Central Lee</t>
  </si>
  <si>
    <t>Central Lyon</t>
  </si>
  <si>
    <t>Central Springs</t>
  </si>
  <si>
    <t>Chariton</t>
  </si>
  <si>
    <t>Charles City</t>
  </si>
  <si>
    <t>Charter Oak-Ute</t>
  </si>
  <si>
    <t>Cherokee</t>
  </si>
  <si>
    <t>Clarinda</t>
  </si>
  <si>
    <t>Clarion-Goldfield-Dows</t>
  </si>
  <si>
    <t>Clarke</t>
  </si>
  <si>
    <t>Clarksville</t>
  </si>
  <si>
    <t>Clay Central-Everly</t>
  </si>
  <si>
    <t>Clayton Ridge</t>
  </si>
  <si>
    <t>Clear Lake</t>
  </si>
  <si>
    <t>Clinton</t>
  </si>
  <si>
    <t>Colfax-Mingo</t>
  </si>
  <si>
    <t>Collins-Maxwell</t>
  </si>
  <si>
    <t>Columbus</t>
  </si>
  <si>
    <t>Coon Rapids-Bayard</t>
  </si>
  <si>
    <t>Corning</t>
  </si>
  <si>
    <t>Council Bluffs</t>
  </si>
  <si>
    <t>Creston</t>
  </si>
  <si>
    <t>Dallas Center-Grimes</t>
  </si>
  <si>
    <t>Danville</t>
  </si>
  <si>
    <t>Davenport</t>
  </si>
  <si>
    <t>Davis County</t>
  </si>
  <si>
    <t>Delwood</t>
  </si>
  <si>
    <t>Denison</t>
  </si>
  <si>
    <t>Denver</t>
  </si>
  <si>
    <t>Diagonal</t>
  </si>
  <si>
    <t>Dike-New Hartford</t>
  </si>
  <si>
    <t>Dubuque</t>
  </si>
  <si>
    <t>Dunkerton</t>
  </si>
  <si>
    <t>Durant</t>
  </si>
  <si>
    <t>Eagle Grove</t>
  </si>
  <si>
    <t>Earlham</t>
  </si>
  <si>
    <t>East Buchanan</t>
  </si>
  <si>
    <t>East Marshall</t>
  </si>
  <si>
    <t>East Mills</t>
  </si>
  <si>
    <t>East Sac County</t>
  </si>
  <si>
    <t>East Union</t>
  </si>
  <si>
    <t>Eastern Allamakee</t>
  </si>
  <si>
    <t>Easton Valley</t>
  </si>
  <si>
    <t>Edgewood-Colesburg</t>
  </si>
  <si>
    <t>Eldora-New Providence</t>
  </si>
  <si>
    <t>Emmetsburg</t>
  </si>
  <si>
    <t>English Valleys</t>
  </si>
  <si>
    <t>Essex</t>
  </si>
  <si>
    <t>Fairfield</t>
  </si>
  <si>
    <t>Forest City</t>
  </si>
  <si>
    <t>Fort Dodge</t>
  </si>
  <si>
    <t>Fort Madison</t>
  </si>
  <si>
    <t>Fremont-Mills</t>
  </si>
  <si>
    <t>GMG</t>
  </si>
  <si>
    <t>Galva-Holstein</t>
  </si>
  <si>
    <t>George-Little Rock</t>
  </si>
  <si>
    <t>Gilbert</t>
  </si>
  <si>
    <t>Gilmore City-Bradgate</t>
  </si>
  <si>
    <t>Gladbrook-Reinbeck</t>
  </si>
  <si>
    <t>Glenwood</t>
  </si>
  <si>
    <t>Glidden-Ralston</t>
  </si>
  <si>
    <t>Graettinger-Terril</t>
  </si>
  <si>
    <t>Greene County</t>
  </si>
  <si>
    <t>Grinnell-Newburg</t>
  </si>
  <si>
    <t>Griswold</t>
  </si>
  <si>
    <t>Grundy Center</t>
  </si>
  <si>
    <t>Guthrie Center</t>
  </si>
  <si>
    <t>Hamburg</t>
  </si>
  <si>
    <t>Hampton-Dumont</t>
  </si>
  <si>
    <t>Harlan</t>
  </si>
  <si>
    <t>Harris-Lake Park</t>
  </si>
  <si>
    <t>Hartley-Melvin-Sanborn</t>
  </si>
  <si>
    <t>Highland</t>
  </si>
  <si>
    <t>Hinton</t>
  </si>
  <si>
    <t>Howard-Winneshiek</t>
  </si>
  <si>
    <t>Hubbard-Radcliffe</t>
  </si>
  <si>
    <t>Hudson</t>
  </si>
  <si>
    <t>Humboldt</t>
  </si>
  <si>
    <t>IKM-Manning</t>
  </si>
  <si>
    <t>Independence</t>
  </si>
  <si>
    <t>Indianola</t>
  </si>
  <si>
    <t>Interstate 35</t>
  </si>
  <si>
    <t>Iowa City</t>
  </si>
  <si>
    <t>Iowa Falls</t>
  </si>
  <si>
    <t>Iowa Valley</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</si>
  <si>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</si>
  <si>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</si>
  <si>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</si>
  <si>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</si>
  <si>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</si>
  <si>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</si>
  <si>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</si>
  <si>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</si>
  <si>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</si>
  <si>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</si>
  <si>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</si>
  <si>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</si>
  <si>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</si>
  <si>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</si>
  <si>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</si>
  <si>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</si>
  <si>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</si>
  <si>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</si>
  <si>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Lynnville-Sully</t>
  </si>
  <si>
    <t>Madrid</t>
  </si>
  <si>
    <t>Maple Valley-Anthon Oto</t>
  </si>
  <si>
    <t>Maquoketa</t>
  </si>
  <si>
    <t>Maquoketa Valley</t>
  </si>
  <si>
    <t>Marshalltown</t>
  </si>
  <si>
    <t>Martensdale-St Marys</t>
  </si>
  <si>
    <t>Mason City</t>
  </si>
  <si>
    <t>Mediapolis</t>
  </si>
  <si>
    <t>Melcher-Dallas</t>
  </si>
  <si>
    <t>Mid-Prairie</t>
  </si>
  <si>
    <t>Midland</t>
  </si>
  <si>
    <t>Missouri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</si>
  <si>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</si>
  <si>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</si>
  <si>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</si>
  <si>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</si>
  <si>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</si>
  <si>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</si>
  <si>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</si>
  <si>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</si>
  <si>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</si>
  <si>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</si>
  <si>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</si>
  <si>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</si>
  <si>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</si>
  <si>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</si>
  <si>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</si>
  <si>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</si>
  <si>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</si>
  <si>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Nodaway Valley</t>
  </si>
  <si>
    <t>North Butler</t>
  </si>
  <si>
    <t>North Cedar</t>
  </si>
  <si>
    <t>North Iowa</t>
  </si>
  <si>
    <t>North Kossuth</t>
  </si>
  <si>
    <t>North Linn</t>
  </si>
  <si>
    <t>North Mahaska</t>
  </si>
  <si>
    <t>North Polk</t>
  </si>
  <si>
    <t>North Scott</t>
  </si>
  <si>
    <t>North Union</t>
  </si>
  <si>
    <t>Northeast</t>
  </si>
  <si>
    <t>Northwood-Kensett</t>
  </si>
  <si>
    <t>Norwalk</t>
  </si>
  <si>
    <t>Oelwein</t>
  </si>
  <si>
    <t>Ogden</t>
  </si>
  <si>
    <t>Okoboji</t>
  </si>
  <si>
    <t>Orient-Macksburg</t>
  </si>
  <si>
    <t>Osage</t>
  </si>
  <si>
    <t>Oskaloosa</t>
  </si>
  <si>
    <t>Ottumwa</t>
  </si>
  <si>
    <t>PCM</t>
  </si>
  <si>
    <t>Panorama</t>
  </si>
  <si>
    <t>Paton-Churdan</t>
  </si>
  <si>
    <t>Pekin</t>
  </si>
  <si>
    <t>Pella</t>
  </si>
  <si>
    <t>Perry</t>
  </si>
  <si>
    <t>Pleasant Valley</t>
  </si>
  <si>
    <t>Pleasantville</t>
  </si>
  <si>
    <t>Pocahontas Area</t>
  </si>
  <si>
    <t>Postville</t>
  </si>
  <si>
    <t>Red Oak</t>
  </si>
  <si>
    <t>Remsen-Union</t>
  </si>
  <si>
    <t>Riceville</t>
  </si>
  <si>
    <t>River Valley</t>
  </si>
  <si>
    <t>Riverside</t>
  </si>
  <si>
    <t>Rock Valley</t>
  </si>
  <si>
    <t>Roland-Story</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</si>
  <si>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</si>
  <si>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</si>
  <si>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</si>
  <si>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</si>
  <si>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</si>
  <si>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</si>
  <si>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</si>
  <si>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</si>
  <si>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</si>
  <si>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</si>
  <si>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</si>
  <si>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</si>
  <si>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</si>
  <si>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</si>
  <si>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</si>
  <si>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Central Calhoun</t>
  </si>
  <si>
    <t>South Hamilton</t>
  </si>
  <si>
    <t>South O'Brien</t>
  </si>
  <si>
    <t>South Page</t>
  </si>
  <si>
    <t>South Winneshiek</t>
  </si>
  <si>
    <t>Southeast Polk</t>
  </si>
  <si>
    <t>Southeast Warren</t>
  </si>
  <si>
    <t>Spencer</t>
  </si>
  <si>
    <t>Spirit Lake</t>
  </si>
  <si>
    <t>Springville</t>
  </si>
  <si>
    <t>St Ansgar</t>
  </si>
  <si>
    <t>Stanton</t>
  </si>
  <si>
    <t>Starmont</t>
  </si>
  <si>
    <t>Storm Lake</t>
  </si>
  <si>
    <t>Stratford</t>
  </si>
  <si>
    <t>Sumner-Fredericksburg</t>
  </si>
  <si>
    <t>Tipton</t>
  </si>
  <si>
    <t>Treynor</t>
  </si>
  <si>
    <t>Tri-Center</t>
  </si>
  <si>
    <t>Tri-County</t>
  </si>
  <si>
    <t>Tripoli</t>
  </si>
  <si>
    <t>Turkey Valley</t>
  </si>
  <si>
    <t>Twin Cedars</t>
  </si>
  <si>
    <t>Twin Rivers</t>
  </si>
  <si>
    <t>Underwood</t>
  </si>
  <si>
    <t>Union</t>
  </si>
  <si>
    <t>United</t>
  </si>
  <si>
    <t>Urbandale</t>
  </si>
  <si>
    <t>Van Meter</t>
  </si>
  <si>
    <t>Villisca</t>
  </si>
  <si>
    <t>Vinton-Shellsburg</t>
  </si>
  <si>
    <t>Waco</t>
  </si>
  <si>
    <t>Wapello</t>
  </si>
  <si>
    <t>Wapsie Valley</t>
  </si>
  <si>
    <t>Washington</t>
  </si>
  <si>
    <t>Waterloo</t>
  </si>
  <si>
    <t>Waukee</t>
  </si>
  <si>
    <t>Waverly-Shell Rock</t>
  </si>
  <si>
    <t>Wayne</t>
  </si>
  <si>
    <t>Webster City</t>
  </si>
  <si>
    <t>West Bend-Mallard</t>
  </si>
  <si>
    <t>West Branch</t>
  </si>
  <si>
    <t>West Central</t>
  </si>
  <si>
    <t>West Central Valley</t>
  </si>
  <si>
    <t>West Des Moines</t>
  </si>
  <si>
    <t>West Hancock</t>
  </si>
  <si>
    <t>West Harrison</t>
  </si>
  <si>
    <t>West Liberty</t>
  </si>
  <si>
    <t>West Lyon</t>
  </si>
  <si>
    <t>West Marshall</t>
  </si>
  <si>
    <t>West Monona</t>
  </si>
  <si>
    <t>West Sioux</t>
  </si>
  <si>
    <t>Westwood</t>
  </si>
  <si>
    <t>Whiting</t>
  </si>
  <si>
    <t>Williamsburg</t>
  </si>
  <si>
    <t>Wilton</t>
  </si>
  <si>
    <t>Winfield-Mt Union</t>
  </si>
  <si>
    <t>Winterset</t>
  </si>
  <si>
    <t>Woodbine</t>
  </si>
  <si>
    <t>Woodbury Central</t>
  </si>
  <si>
    <t>Woodward-Granger</t>
  </si>
  <si>
    <t>District</t>
  </si>
  <si>
    <t>Impact on District Cost Per Pupil (DCPP)</t>
  </si>
  <si>
    <t>Impact on School Aid Program Funding</t>
  </si>
  <si>
    <t xml:space="preserve">Totals </t>
  </si>
  <si>
    <t>Notes:</t>
  </si>
  <si>
    <t>Districts Impacted:</t>
  </si>
  <si>
    <t>Sources:</t>
  </si>
  <si>
    <t>Iowa Department of Management, School Aid file</t>
  </si>
  <si>
    <t>IASB analysis and calculations</t>
  </si>
  <si>
    <t>Districts with an increase in their DCPP resulting from the legislation will have increases in regular program funding, funding for supplementary weightings, and funding for special education weightings.</t>
  </si>
  <si>
    <t xml:space="preserve">Property Tax Relief:  Proposal Property Tax Relief Impact </t>
  </si>
  <si>
    <t>Proposal Impact  - Total State Aid Increase</t>
  </si>
  <si>
    <t>bg_19</t>
  </si>
  <si>
    <t>Change in Budget Guarantee</t>
  </si>
  <si>
    <t>State Totals - Impact on School Aid Funding for All Districts</t>
  </si>
  <si>
    <t>Click here for list of all districts</t>
  </si>
  <si>
    <t>Districts with a district cost per pupil amount that is greater than the state cost per pupil will receive property tax relief.</t>
  </si>
  <si>
    <t>Iowa Department of Education, Certified Enrollment file</t>
  </si>
  <si>
    <t>*Note the increase in the per pupil amount will reduce a school district's budget guarantee amount, if the district is eligible for budget guarantee.</t>
  </si>
  <si>
    <t>Reduction in Budget Guarantee Amount*</t>
  </si>
  <si>
    <t>Impact on State School Aid Program Funding</t>
  </si>
  <si>
    <t>Increase in State Aid for Regular Program</t>
  </si>
  <si>
    <t>Increase in State Aid for Supplementary Weightings</t>
  </si>
  <si>
    <t>Total State Aid Increase in Program Funding</t>
  </si>
  <si>
    <t>Increase in State Aid  for Special Education Weightings</t>
  </si>
  <si>
    <t>de_dist</t>
  </si>
  <si>
    <t>Scpp_a</t>
  </si>
  <si>
    <t>L203_a</t>
  </si>
  <si>
    <t>Adel-Desoto-Minburn</t>
  </si>
  <si>
    <t>Akron-Westfield</t>
  </si>
  <si>
    <t>Alta-Aurelia</t>
  </si>
  <si>
    <t>Central Clayton</t>
  </si>
  <si>
    <t>Central De Witt</t>
  </si>
  <si>
    <t>Clear Creek-Amana</t>
  </si>
  <si>
    <t>College Community</t>
  </si>
  <si>
    <t>Colo-Nesco</t>
  </si>
  <si>
    <t>Decorah</t>
  </si>
  <si>
    <t>Des Moines</t>
  </si>
  <si>
    <t>Eddyville-Blakesburg-Fremont</t>
  </si>
  <si>
    <t>HLV</t>
  </si>
  <si>
    <t>Janesville</t>
  </si>
  <si>
    <t>MFL Mar Mac</t>
  </si>
  <si>
    <t>Manson-Northwest Webster</t>
  </si>
  <si>
    <t>Marcus-Meriden Cleghorn</t>
  </si>
  <si>
    <t>Marion</t>
  </si>
  <si>
    <t>Moc-Floyd Valley</t>
  </si>
  <si>
    <t>North Fayette Valley</t>
  </si>
  <si>
    <t>North Tama</t>
  </si>
  <si>
    <t>Olin</t>
  </si>
  <si>
    <t>Rudd-Rockford-Marble Rock</t>
  </si>
  <si>
    <t>South Tama</t>
  </si>
  <si>
    <t>West Burlington</t>
  </si>
  <si>
    <t>West Delaware Co</t>
  </si>
  <si>
    <t>West Fork</t>
  </si>
  <si>
    <t>Western Dubuque Co</t>
  </si>
  <si>
    <t>Data Drop</t>
  </si>
  <si>
    <t>Calc. Area</t>
  </si>
  <si>
    <t>Select School District Here==&gt;</t>
  </si>
  <si>
    <t>SSA Rate</t>
  </si>
  <si>
    <t>PY SCPP</t>
  </si>
  <si>
    <t>SSA</t>
  </si>
  <si>
    <t>New SCPP</t>
  </si>
  <si>
    <t xml:space="preserve"> DCPP w/o Equity</t>
  </si>
  <si>
    <t>DCPP without Per Pupil Equity Increase</t>
  </si>
  <si>
    <t>PP Equity Amount</t>
  </si>
  <si>
    <t>New SCPP with Equity</t>
  </si>
  <si>
    <t>Amount if Equity</t>
  </si>
  <si>
    <t xml:space="preserve">New DCPP </t>
  </si>
  <si>
    <t xml:space="preserve">DCPP with Per Pupil Equity </t>
  </si>
  <si>
    <t>State Cost Per Pupil without Equity:</t>
  </si>
  <si>
    <t>Per Pupil Equity Amount Entered:</t>
  </si>
  <si>
    <t>State Cost Per Pupil with Equity Amount:</t>
  </si>
  <si>
    <t>L403_a</t>
  </si>
  <si>
    <t>BG w/o Equity</t>
  </si>
  <si>
    <t>RP w/o Equity</t>
  </si>
  <si>
    <t>101% of rior PFY</t>
  </si>
  <si>
    <t>RP with Eqity</t>
  </si>
  <si>
    <t>BG with Equity</t>
  </si>
  <si>
    <t>Per Pupil Equity Amount (if eligible)</t>
  </si>
  <si>
    <t xml:space="preserve">Updated </t>
  </si>
  <si>
    <t>data pull;</t>
  </si>
  <si>
    <t>proc sort; by district_name;</t>
  </si>
  <si>
    <t>run;</t>
  </si>
  <si>
    <t>proc print; var dist district_name de_dist scpp_a l101_b l203_a l304_b l313_b l315_b l403_a;</t>
  </si>
  <si>
    <t>Use this SAS code for the data pull</t>
  </si>
  <si>
    <t>district_name</t>
  </si>
  <si>
    <t>Brooklyn-Guernsey-Malcom</t>
  </si>
  <si>
    <t>Estherville-Lincoln Central</t>
  </si>
  <si>
    <t>Garner-Hayfield-Ventura</t>
  </si>
  <si>
    <t>Van Buren County</t>
  </si>
  <si>
    <t>Estimates based on preliminary enrollments and weightings and may be subject to change.</t>
  </si>
  <si>
    <t>Districts with a district cost per pupil that is equal to or no more than then the proposed increase in the state cost per pupil will receive an increase in their district cost per pupil amount.</t>
  </si>
  <si>
    <t>data addr;</t>
  </si>
  <si>
    <t>keep dist district_name de_dist;</t>
  </si>
  <si>
    <t>proc sort; by dist;</t>
  </si>
  <si>
    <t>data pull_a;</t>
  </si>
  <si>
    <t>keep dist  scpp_a l101_b l203_a l304_b l313_b l315_b l403_a;</t>
  </si>
  <si>
    <t>merge addr pull_a; by dist;</t>
  </si>
  <si>
    <t>Exira-Elk Horn-Kimballton</t>
  </si>
  <si>
    <t xml:space="preserve"> Enter a Per Pupil Equity Funding Increase Amount==&gt;</t>
  </si>
  <si>
    <t>Estimates are based on 327 school districts.</t>
  </si>
  <si>
    <t>Additionally, districts increases that are less than per pupil increase for the DCPP will receive additional property tax relief resulting from this proposal.</t>
  </si>
  <si>
    <t>Enter SSA Rate for FY 2024==&gt;</t>
  </si>
  <si>
    <t>The SSA State Percent of Growth rate and the per pupil Equity Increase has been set yet.</t>
  </si>
  <si>
    <t>set schaid23.fy23_addr;</t>
  </si>
  <si>
    <t>set fy24a;</t>
  </si>
  <si>
    <t>Used SAS School Aid program V4.2</t>
  </si>
  <si>
    <t>OABCIG</t>
  </si>
  <si>
    <t>Iowa Association of School Boards:  Estimated Impact of FY 2026 Supplemental State Aid And Per Pupil Equity</t>
  </si>
  <si>
    <t>(not funded since FY 2023)</t>
  </si>
  <si>
    <t>SSA and Per Pupil Equity Amounts have not yet been established for FY 2026.</t>
  </si>
  <si>
    <t>Does the District Get Per Pupil Equity Funds in FY 2026?</t>
  </si>
  <si>
    <t>Number of Districts Impacted:</t>
  </si>
  <si>
    <t>Southeast Valley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</si>
</sst>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quot;$&quot;* #,##0.0_);_(&quot;$&quot;* \(#,##0.0\);_(&quot;$&quot;* &quot;-&quot;??_);_(@_)"/>
    <numFmt numFmtId="166" formatCode="#,##0.0"/>
  </numFmts>
  <fonts count="26"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0"/>
      <color rgb="FF000000"/>
      <name val="Arial"/>
      <family val="2"/>
    </font>
    <font>
      <sz val="10"/>
      <color rgb="FFFF0000"/>
      <name val="Arial"/>
      <family val="2"/>
    </font>
    <font>
      <sz val="11"/>
      <color rgb="FFFF0000"/>
      <name val="Calibri"/>
      <family val="2"/>
      <scheme val="minor"/>
    </font>
    <font>
      <b/>
      <sz val="10"/>
      <color rgb="FF000000"/>
      <name val="Arial"/>
      <family val="2"/>
    </font>
    <font>
      <sz val="8"/>
      <color rgb="FF000000"/>
      <name val="Arial"/>
      <family val="2"/>
    </font>
    <font>
      <sz val="8"/>
      <color theme="1"/>
      <name val="Calibri"/>
      <family val="2"/>
      <scheme val="minor"/>
    </font>
    <font>
      <b/>
      <sz val="11"/>
      <color rgb="FF000000"/>
      <name val="Arial"/>
      <family val="2"/>
    </font>
    <font>
      <b/>
      <sz val="11"/>
      <color rgb="FFFF0000"/>
      <name val="Calibri"/>
      <family val="2"/>
      <scheme val="minor"/>
    </font>
    <font>
      <sz val="11"/>
      <color theme="1"/>
      <name val="Arial"/>
      <family val="2"/>
    </font>
    <font>
      <sz val="10"/>
      <color theme="1"/>
      <name val="Arial"/>
      <family val="2"/>
    </font>
    <font>
      <sz val="9"/>
      <color theme="1"/>
      <name val="Arial"/>
      <family val="2"/>
    </font>
    <font>
      <b/>
      <sz val="11"/>
      <color theme="1"/>
      <name val="Arial"/>
      <family val="2"/>
    </font>
    <font>
      <u/>
      <sz val="11"/>
      <color theme="10"/>
      <name val="Arial"/>
      <family val="2"/>
    </font>
    <font>
      <sz val="14"/>
      <color theme="1"/>
      <name val="Arial"/>
      <family val="2"/>
    </font>
    <font>
      <sz val="12"/>
      <color theme="1"/>
      <name val="Arial"/>
      <family val="2"/>
    </font>
    <font>
      <i/>
      <sz val="9"/>
      <color theme="1"/>
      <name val="Arial"/>
      <family val="2"/>
    </font>
    <font>
      <b/>
      <sz val="11"/>
      <color rgb="FF0070C0"/>
      <name val="Arial"/>
      <family val="2"/>
    </font>
    <font>
      <b/>
      <sz val="10"/>
      <color rgb="FF0070C0"/>
      <name val="Arial"/>
      <family val="2"/>
    </font>
    <font>
      <sz val="9"/>
      <color rgb="FF000000"/>
      <name val="Arial"/>
      <family val="2"/>
    </font>
    <font>
      <b/>
      <sz val="14"/>
      <color theme="1"/>
      <name val="Arial"/>
      <family val="2"/>
    </font>
    <font>
      <sz val="12"/>
      <color rgb="FF0070C0"/>
      <name val="Arial"/>
      <family val="2"/>
    </font>
    <font>
      <b/>
      <sz val="12"/>
      <color rgb="FF0070C0"/>
      <name val="Arial"/>
      <family val="2"/>
    </font>
  </fonts>
  <fills count="10">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s>
  <borders count="31">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4F493B"/>
      </left>
      <right/>
      <top style="medium">
        <color rgb="FF4F493B"/>
      </top>
      <bottom/>
      <diagonal/>
    </border>
    <border>
      <left/>
      <right/>
      <top style="medium">
        <color rgb="FF4F493B"/>
      </top>
      <bottom/>
      <diagonal/>
    </border>
    <border>
      <left style="medium">
        <color rgb="FF4F493B"/>
      </left>
      <right/>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bottom style="medium">
        <color theme="0" tint="-0.249977111117893"/>
      </bottom>
      <diagonal/>
    </border>
    <border>
      <left/>
      <right/>
      <top style="thin">
        <color theme="0" tint="-0.249977111117893"/>
      </top>
      <bottom style="medium">
        <color theme="0" tint="-0.249977111117893"/>
      </bottom>
      <diagonal/>
    </border>
    <border>
      <left/>
      <right/>
      <top style="thick">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ck">
        <color theme="0" tint="-0.24994659260841701"/>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30">
    <xf numFmtId="0" fontId="0" fillId="0" borderId="0" xfId="0"/>
    <xf numFmtId="0" fontId="3" fillId="0" borderId="0" xfId="0" applyFont="1"/>
    <xf numFmtId="164" fontId="1" fillId="0" borderId="0" xfId="1" applyNumberFormat="1" applyFont="1" applyBorder="1"/>
    <xf numFmtId="0" fontId="0" fillId="0" borderId="0" xfId="0" applyAlignment="1">
      <alignment horizontal="right"/>
    </xf>
    <xf numFmtId="0" fontId="4" fillId="0" borderId="0" xfId="0" applyFont="1"/>
    <xf numFmtId="0" fontId="0" fillId="0" borderId="1" xfId="0" applyBorder="1"/>
    <xf numFmtId="0" fontId="0" fillId="0" borderId="2" xfId="0" applyBorder="1"/>
    <xf numFmtId="0" fontId="0" fillId="0" borderId="4" xfId="0" applyBorder="1"/>
    <xf numFmtId="0" fontId="0" fillId="0" borderId="5" xfId="0" applyBorder="1"/>
    <xf numFmtId="0" fontId="0" fillId="0" borderId="6" xfId="0" applyBorder="1"/>
    <xf numFmtId="14" fontId="0" fillId="0" borderId="0" xfId="0" applyNumberFormat="1"/>
    <xf numFmtId="0" fontId="5" fillId="0" borderId="0" xfId="0" applyFont="1"/>
    <xf numFmtId="0" fontId="6" fillId="0" borderId="0" xfId="0" applyFont="1"/>
    <xf numFmtId="0" fontId="4" fillId="2" borderId="0" xfId="0" applyFont="1" applyFill="1"/>
    <xf numFmtId="164" fontId="0" fillId="0" borderId="0" xfId="0" applyNumberFormat="1"/>
    <xf numFmtId="165" fontId="0" fillId="0" borderId="0" xfId="0" applyNumberFormat="1"/>
    <xf numFmtId="164" fontId="7" fillId="2" borderId="0" xfId="1" applyNumberFormat="1" applyFont="1" applyFill="1" applyBorder="1" applyAlignment="1"/>
    <xf numFmtId="0" fontId="8" fillId="2" borderId="0" xfId="0" applyFont="1" applyFill="1"/>
    <xf numFmtId="0" fontId="9" fillId="0" borderId="0" xfId="0" applyFont="1"/>
    <xf numFmtId="0" fontId="3" fillId="3" borderId="7" xfId="0" applyFont="1" applyFill="1" applyBorder="1"/>
    <xf numFmtId="10" fontId="3" fillId="3" borderId="8" xfId="3" applyNumberFormat="1" applyFont="1" applyFill="1" applyBorder="1"/>
    <xf numFmtId="0" fontId="0" fillId="3" borderId="8" xfId="0" applyFill="1" applyBorder="1"/>
    <xf numFmtId="0" fontId="0" fillId="3" borderId="8" xfId="0" applyFill="1" applyBorder="1" applyAlignment="1">
      <alignment horizontal="right"/>
    </xf>
    <xf numFmtId="44" fontId="3" fillId="3" borderId="9" xfId="0" applyNumberFormat="1" applyFont="1" applyFill="1" applyBorder="1"/>
    <xf numFmtId="0" fontId="0" fillId="4" borderId="3" xfId="0" applyFill="1" applyBorder="1" applyAlignment="1">
      <alignment horizontal="center"/>
    </xf>
    <xf numFmtId="0" fontId="6" fillId="3" borderId="0" xfId="0" applyFont="1" applyFill="1"/>
    <xf numFmtId="0" fontId="0" fillId="4" borderId="0" xfId="0" applyFill="1" applyAlignment="1">
      <alignment horizontal="center"/>
    </xf>
    <xf numFmtId="0" fontId="11" fillId="0" borderId="0" xfId="0" applyFont="1"/>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2" fillId="0" borderId="0" xfId="0" applyFont="1"/>
    <xf numFmtId="0" fontId="13" fillId="0" borderId="0" xfId="0" applyFont="1" applyAlignment="1">
      <alignment horizontal="left" wrapText="1"/>
    </xf>
    <xf numFmtId="0" fontId="14" fillId="0" borderId="0" xfId="0" applyFont="1" applyAlignment="1">
      <alignment horizontal="left" wrapText="1"/>
    </xf>
    <xf numFmtId="0" fontId="14" fillId="0" borderId="0" xfId="0" applyFont="1"/>
    <xf numFmtId="14" fontId="12" fillId="0" borderId="0" xfId="0" applyNumberFormat="1" applyFont="1"/>
    <xf numFmtId="0" fontId="13" fillId="0" borderId="0" xfId="0" applyFont="1" applyAlignment="1">
      <alignment horizontal="right"/>
    </xf>
    <xf numFmtId="0" fontId="13" fillId="0" borderId="18" xfId="0" applyFont="1" applyBorder="1" applyAlignment="1">
      <alignment horizontal="left" wrapText="1"/>
    </xf>
    <xf numFmtId="0" fontId="13" fillId="0" borderId="19" xfId="0" applyFont="1" applyBorder="1" applyAlignment="1">
      <alignment horizontal="left" wrapText="1"/>
    </xf>
    <xf numFmtId="0" fontId="13" fillId="0" borderId="19" xfId="0" applyFont="1" applyBorder="1" applyAlignment="1">
      <alignment horizontal="right"/>
    </xf>
    <xf numFmtId="164" fontId="13" fillId="0" borderId="20" xfId="1" applyNumberFormat="1" applyFont="1" applyBorder="1" applyAlignment="1">
      <alignment horizontal="left" wrapText="1"/>
    </xf>
    <xf numFmtId="0" fontId="13" fillId="0" borderId="21" xfId="0" applyFont="1" applyBorder="1" applyAlignment="1">
      <alignment horizontal="left" wrapText="1"/>
    </xf>
    <xf numFmtId="0" fontId="13" fillId="0" borderId="22" xfId="0" applyFont="1" applyBorder="1" applyAlignment="1">
      <alignment horizontal="left" wrapText="1"/>
    </xf>
    <xf numFmtId="164" fontId="13" fillId="0" borderId="22" xfId="0" applyNumberFormat="1" applyFont="1" applyBorder="1" applyAlignment="1">
      <alignment horizontal="left" wrapText="1"/>
    </xf>
    <xf numFmtId="0" fontId="13" fillId="0" borderId="23" xfId="0" applyFont="1" applyBorder="1" applyAlignment="1">
      <alignment horizontal="left" wrapText="1"/>
    </xf>
    <xf numFmtId="0" fontId="13" fillId="0" borderId="24" xfId="0" applyFont="1" applyBorder="1" applyAlignment="1">
      <alignment horizontal="left" wrapText="1"/>
    </xf>
    <xf numFmtId="0" fontId="13" fillId="0" borderId="24" xfId="0" applyFont="1" applyBorder="1" applyAlignment="1">
      <alignment horizontal="right"/>
    </xf>
    <xf numFmtId="164" fontId="13" fillId="0" borderId="25" xfId="0" applyNumberFormat="1" applyFont="1" applyBorder="1" applyAlignment="1">
      <alignment horizontal="left" wrapText="1"/>
    </xf>
    <xf numFmtId="10" fontId="18" fillId="6" borderId="13" xfId="3" applyNumberFormat="1" applyFont="1" applyFill="1" applyBorder="1" applyAlignment="1">
      <alignment horizontal="center"/>
    </xf>
    <xf numFmtId="44" fontId="18" fillId="6" borderId="13" xfId="1" applyFont="1" applyFill="1" applyBorder="1" applyAlignment="1">
      <alignment horizontal="center"/>
    </xf>
    <xf numFmtId="164" fontId="13" fillId="0" borderId="0" xfId="0" applyNumberFormat="1" applyFont="1" applyAlignment="1">
      <alignment horizontal="left" wrapText="1"/>
    </xf>
    <xf numFmtId="44" fontId="18" fillId="7" borderId="0" xfId="1" applyFont="1" applyFill="1" applyBorder="1" applyAlignment="1">
      <alignment horizontal="center"/>
    </xf>
    <xf numFmtId="0" fontId="12" fillId="0" borderId="0" xfId="0" applyFont="1" applyAlignment="1">
      <alignment horizontal="center" wrapText="1"/>
    </xf>
    <xf numFmtId="0" fontId="12" fillId="0" borderId="0" xfId="0" applyFont="1" applyAlignment="1">
      <alignment horizontal="right"/>
    </xf>
    <xf numFmtId="0" fontId="14" fillId="0" borderId="0" xfId="0" applyFont="1" applyAlignment="1">
      <alignment horizontal="right"/>
    </xf>
    <xf numFmtId="0" fontId="12" fillId="0" borderId="26" xfId="0" applyFont="1" applyBorder="1"/>
    <xf numFmtId="0" fontId="12" fillId="7" borderId="26" xfId="0" applyFont="1" applyFill="1" applyBorder="1" applyAlignment="1">
      <alignment horizontal="center"/>
    </xf>
    <xf numFmtId="0" fontId="12" fillId="8" borderId="0" xfId="0" applyFont="1" applyFill="1" applyAlignment="1">
      <alignment horizontal="right" wrapText="1"/>
    </xf>
    <xf numFmtId="0" fontId="12" fillId="8" borderId="0" xfId="0" applyFont="1" applyFill="1" applyAlignment="1">
      <alignment horizontal="right"/>
    </xf>
    <xf numFmtId="0" fontId="12" fillId="7" borderId="0" xfId="0" applyFont="1" applyFill="1" applyAlignment="1">
      <alignment horizontal="right"/>
    </xf>
    <xf numFmtId="0" fontId="12" fillId="7" borderId="27" xfId="0" applyFont="1" applyFill="1" applyBorder="1"/>
    <xf numFmtId="0" fontId="12" fillId="7" borderId="27" xfId="0" applyFont="1" applyFill="1" applyBorder="1" applyAlignment="1">
      <alignment horizontal="left"/>
    </xf>
    <xf numFmtId="0" fontId="20" fillId="7" borderId="0" xfId="0" applyFont="1" applyFill="1" applyAlignment="1">
      <alignment horizontal="right"/>
    </xf>
    <xf numFmtId="0" fontId="20" fillId="7" borderId="0" xfId="0" applyFont="1" applyFill="1" applyAlignment="1">
      <alignment horizontal="right" wrapText="1"/>
    </xf>
    <xf numFmtId="0" fontId="21" fillId="7" borderId="0" xfId="0" applyFont="1" applyFill="1" applyAlignment="1">
      <alignment horizontal="right" wrapText="1"/>
    </xf>
    <xf numFmtId="0" fontId="15" fillId="7" borderId="0" xfId="0" applyFont="1" applyFill="1" applyAlignment="1">
      <alignment horizontal="right"/>
    </xf>
    <xf numFmtId="0" fontId="20" fillId="7" borderId="27" xfId="0" applyFont="1" applyFill="1" applyBorder="1" applyAlignment="1">
      <alignment horizontal="right"/>
    </xf>
    <xf numFmtId="0" fontId="20" fillId="7" borderId="27" xfId="0" applyFont="1" applyFill="1" applyBorder="1" applyAlignment="1">
      <alignment wrapText="1"/>
    </xf>
    <xf numFmtId="0" fontId="20" fillId="7" borderId="27" xfId="0" applyFont="1" applyFill="1" applyBorder="1" applyAlignment="1">
      <alignment horizontal="right" wrapText="1"/>
    </xf>
    <xf numFmtId="164" fontId="18" fillId="7" borderId="27" xfId="1" applyNumberFormat="1" applyFont="1" applyFill="1" applyBorder="1" applyAlignment="1">
      <alignment horizontal="right"/>
    </xf>
    <xf numFmtId="0" fontId="18" fillId="7" borderId="27" xfId="0" applyFont="1" applyFill="1" applyBorder="1" applyAlignment="1">
      <alignment horizontal="right"/>
    </xf>
    <xf numFmtId="164" fontId="18" fillId="7" borderId="27" xfId="0" applyNumberFormat="1" applyFont="1" applyFill="1" applyBorder="1" applyAlignment="1">
      <alignment horizontal="right"/>
    </xf>
    <xf numFmtId="0" fontId="18" fillId="7" borderId="0" xfId="0" applyFont="1" applyFill="1" applyAlignment="1">
      <alignment horizontal="right"/>
    </xf>
    <xf numFmtId="164" fontId="18" fillId="7" borderId="27" xfId="1" applyNumberFormat="1" applyFont="1" applyFill="1" applyBorder="1"/>
    <xf numFmtId="0" fontId="19" fillId="0" borderId="0" xfId="0" applyFont="1" applyAlignment="1">
      <alignment horizontal="left" wrapText="1"/>
    </xf>
    <xf numFmtId="0" fontId="12" fillId="7" borderId="26" xfId="0" applyFont="1" applyFill="1" applyBorder="1" applyAlignment="1">
      <alignment horizontal="left"/>
    </xf>
    <xf numFmtId="0" fontId="12" fillId="0" borderId="0" xfId="0" applyFont="1" applyAlignment="1">
      <alignment wrapText="1"/>
    </xf>
    <xf numFmtId="0" fontId="12" fillId="0" borderId="0" xfId="0" applyFont="1"/>
    <xf numFmtId="0" fontId="17" fillId="7" borderId="26" xfId="0" applyFont="1" applyFill="1" applyBorder="1" applyAlignment="1">
      <alignment horizontal="left" wrapText="1"/>
    </xf>
    <xf numFmtId="0" fontId="12" fillId="7" borderId="26" xfId="0" applyFont="1" applyFill="1" applyBorder="1" applyAlignment="1">
      <alignment horizontal="left" wrapText="1"/>
    </xf>
    <xf numFmtId="0" fontId="17" fillId="0" borderId="0" xfId="0" applyFont="1" applyAlignment="1">
      <alignment horizontal="left" wrapText="1"/>
    </xf>
    <xf numFmtId="0" fontId="13" fillId="0" borderId="0" xfId="0" applyFont="1" applyAlignment="1">
      <alignment horizontal="left" wrapText="1"/>
    </xf>
    <xf numFmtId="0" fontId="18" fillId="6" borderId="14" xfId="0" applyFont="1" applyFill="1" applyBorder="1" applyAlignment="1">
      <alignment horizontal="center" wrapText="1"/>
    </xf>
    <xf numFmtId="0" fontId="18" fillId="6" borderId="15" xfId="0" applyFont="1" applyFill="1" applyBorder="1" applyAlignment="1">
      <alignment horizontal="center" wrapText="1"/>
    </xf>
    <xf numFmtId="0" fontId="18" fillId="6" borderId="16" xfId="0" applyFont="1" applyFill="1" applyBorder="1" applyAlignment="1">
      <alignment horizontal="center" wrapText="1"/>
    </xf>
    <xf numFmtId="0" fontId="16" fillId="0" borderId="0" xfId="2" applyFont="1" applyAlignment="1">
      <alignment horizontal="center" wrapText="1"/>
    </xf>
    <xf numFmtId="0" fontId="12" fillId="8" borderId="0" xfId="0" applyFont="1" applyFill="1" applyAlignment="1">
      <alignment horizontal="right" wrapText="1"/>
    </xf>
    <xf numFmtId="0" fontId="15" fillId="7" borderId="27" xfId="0" applyFont="1" applyFill="1" applyBorder="1" applyAlignment="1">
      <alignment horizontal="left" wrapText="1"/>
    </xf>
    <xf numFmtId="0" fontId="12" fillId="0" borderId="0" xfId="0" applyFont="1" applyAlignment="1">
      <alignment horizontal="left" wrapText="1"/>
    </xf>
    <xf numFmtId="166" fontId="22" fillId="0" borderId="0" xfId="0" applyNumberFormat="1" applyFont="1" applyAlignment="1">
      <alignment vertical="center"/>
    </xf>
    <xf numFmtId="3" fontId="0" fillId="0" borderId="0" xfId="0" applyNumberFormat="1"/>
    <xf numFmtId="0" fontId="12" fillId="7" borderId="0" xfId="0" applyFont="1" applyFill="1" applyBorder="1"/>
    <xf numFmtId="0" fontId="12" fillId="7" borderId="0" xfId="0" applyFont="1" applyFill="1" applyBorder="1" applyAlignment="1">
      <alignment horizontal="left"/>
    </xf>
    <xf numFmtId="0" fontId="12" fillId="7" borderId="0" xfId="0" applyFont="1" applyFill="1" applyBorder="1" applyAlignment="1">
      <alignment horizontal="center"/>
    </xf>
    <xf numFmtId="0" fontId="15" fillId="7" borderId="0" xfId="0" applyFont="1" applyFill="1" applyBorder="1" applyAlignment="1">
      <alignment horizontal="left"/>
    </xf>
    <xf numFmtId="0" fontId="24" fillId="7" borderId="0" xfId="0" applyFont="1" applyFill="1" applyBorder="1" applyAlignment="1">
      <alignment horizontal="right"/>
    </xf>
    <xf numFmtId="0" fontId="15" fillId="7" borderId="0" xfId="0" applyFont="1" applyFill="1" applyBorder="1" applyAlignment="1">
      <alignment horizontal="center" wrapText="1"/>
    </xf>
    <xf numFmtId="0" fontId="25" fillId="7" borderId="0" xfId="0" applyFont="1" applyFill="1" applyBorder="1" applyAlignment="1">
      <alignment horizontal="right" wrapText="1"/>
    </xf>
    <xf numFmtId="164" fontId="12" fillId="7" borderId="0" xfId="1" applyNumberFormat="1" applyFont="1" applyFill="1" applyBorder="1"/>
    <xf numFmtId="0" fontId="15" fillId="7" borderId="0" xfId="0" applyFont="1" applyFill="1" applyBorder="1" applyAlignment="1">
      <alignment horizontal="center"/>
    </xf>
    <xf numFmtId="164" fontId="15" fillId="7" borderId="0" xfId="1" applyNumberFormat="1" applyFont="1" applyFill="1" applyBorder="1"/>
    <xf numFmtId="0" fontId="15" fillId="7" borderId="0" xfId="0" applyFont="1" applyFill="1" applyBorder="1"/>
    <xf numFmtId="0" fontId="13" fillId="7" borderId="0" xfId="0" applyFont="1" applyFill="1" applyBorder="1" applyAlignment="1">
      <alignment horizontal="left"/>
    </xf>
    <xf numFmtId="0" fontId="12" fillId="7" borderId="0" xfId="0" applyFont="1" applyFill="1" applyBorder="1" applyAlignment="1">
      <alignment horizontal="right"/>
    </xf>
    <xf numFmtId="14" fontId="12" fillId="7" borderId="0" xfId="0" applyNumberFormat="1" applyFont="1" applyFill="1" applyBorder="1" applyAlignment="1">
      <alignment horizontal="center"/>
    </xf>
    <xf numFmtId="0" fontId="20" fillId="7" borderId="0" xfId="0" applyFont="1" applyFill="1" applyBorder="1" applyAlignment="1">
      <alignment horizontal="left" wrapText="1"/>
    </xf>
    <xf numFmtId="0" fontId="13" fillId="7" borderId="28" xfId="0" applyFont="1" applyFill="1" applyBorder="1" applyAlignment="1">
      <alignment horizontal="left" vertical="center"/>
    </xf>
    <xf numFmtId="0" fontId="13" fillId="7" borderId="28" xfId="0" applyFont="1" applyFill="1" applyBorder="1" applyAlignment="1">
      <alignment horizontal="center" vertical="center"/>
    </xf>
    <xf numFmtId="164" fontId="13" fillId="7" borderId="28" xfId="1" applyNumberFormat="1" applyFont="1" applyFill="1" applyBorder="1" applyAlignment="1">
      <alignment vertical="center"/>
    </xf>
    <xf numFmtId="0" fontId="13" fillId="7" borderId="28" xfId="0" applyFont="1" applyFill="1" applyBorder="1" applyAlignment="1">
      <alignment vertical="center"/>
    </xf>
    <xf numFmtId="164" fontId="13" fillId="7" borderId="28" xfId="0" applyNumberFormat="1" applyFont="1" applyFill="1" applyBorder="1" applyAlignment="1">
      <alignment vertical="center"/>
    </xf>
    <xf numFmtId="0" fontId="13" fillId="7" borderId="0" xfId="0" applyFont="1" applyFill="1" applyBorder="1" applyAlignment="1">
      <alignment vertical="center"/>
    </xf>
    <xf numFmtId="0" fontId="13" fillId="7" borderId="29" xfId="0" applyFont="1" applyFill="1" applyBorder="1" applyAlignment="1">
      <alignment horizontal="left" vertical="center"/>
    </xf>
    <xf numFmtId="0" fontId="13" fillId="7" borderId="29" xfId="0" applyFont="1" applyFill="1" applyBorder="1" applyAlignment="1">
      <alignment horizontal="center" vertical="center"/>
    </xf>
    <xf numFmtId="164" fontId="13" fillId="7" borderId="29" xfId="1" applyNumberFormat="1" applyFont="1" applyFill="1" applyBorder="1" applyAlignment="1">
      <alignment vertical="center"/>
    </xf>
    <xf numFmtId="0" fontId="13" fillId="7" borderId="29" xfId="0" applyFont="1" applyFill="1" applyBorder="1" applyAlignment="1">
      <alignment vertical="center"/>
    </xf>
    <xf numFmtId="164" fontId="13" fillId="7" borderId="29" xfId="0" applyNumberFormat="1" applyFont="1" applyFill="1" applyBorder="1" applyAlignment="1">
      <alignment vertical="center"/>
    </xf>
    <xf numFmtId="0" fontId="13" fillId="7" borderId="30" xfId="0" applyFont="1" applyFill="1" applyBorder="1" applyAlignment="1">
      <alignment horizontal="left" vertical="center"/>
    </xf>
    <xf numFmtId="0" fontId="13" fillId="7" borderId="30" xfId="0" applyFont="1" applyFill="1" applyBorder="1" applyAlignment="1">
      <alignment horizontal="center" vertical="center"/>
    </xf>
    <xf numFmtId="164" fontId="13" fillId="7" borderId="30" xfId="1" applyNumberFormat="1" applyFont="1" applyFill="1" applyBorder="1" applyAlignment="1">
      <alignment vertical="center"/>
    </xf>
    <xf numFmtId="0" fontId="13" fillId="7" borderId="30" xfId="0" applyFont="1" applyFill="1" applyBorder="1" applyAlignment="1">
      <alignment vertical="center"/>
    </xf>
    <xf numFmtId="164" fontId="13" fillId="7" borderId="30" xfId="0" applyNumberFormat="1" applyFont="1" applyFill="1" applyBorder="1" applyAlignment="1">
      <alignment vertical="center"/>
    </xf>
    <xf numFmtId="0" fontId="23" fillId="7" borderId="0" xfId="0" applyFont="1" applyFill="1" applyBorder="1" applyAlignment="1">
      <alignment horizontal="left" wrapText="1"/>
    </xf>
    <xf numFmtId="0" fontId="25" fillId="7" borderId="0" xfId="0" applyFont="1" applyFill="1" applyBorder="1" applyAlignment="1">
      <alignment wrapText="1"/>
    </xf>
    <xf numFmtId="0" fontId="15" fillId="7" borderId="26" xfId="0" applyFont="1" applyFill="1" applyBorder="1" applyAlignment="1">
      <alignment horizontal="left"/>
    </xf>
    <xf numFmtId="0" fontId="18" fillId="7" borderId="26" xfId="0" applyFont="1" applyFill="1" applyBorder="1" applyAlignment="1">
      <alignment horizontal="right"/>
    </xf>
    <xf numFmtId="0" fontId="24" fillId="7" borderId="26" xfId="0" applyFont="1" applyFill="1" applyBorder="1" applyAlignment="1">
      <alignment horizontal="right"/>
    </xf>
    <xf numFmtId="0" fontId="25" fillId="7" borderId="26" xfId="0" applyFont="1" applyFill="1" applyBorder="1" applyAlignment="1">
      <alignment wrapText="1"/>
    </xf>
    <xf numFmtId="0" fontId="18" fillId="7" borderId="26" xfId="0" applyFont="1" applyFill="1" applyBorder="1" applyAlignment="1">
      <alignment horizontal="left" wrapText="1"/>
    </xf>
    <xf numFmtId="0" fontId="12" fillId="9" borderId="17" xfId="0" applyFont="1" applyFill="1" applyBorder="1" applyAlignment="1">
      <alignment horizontal="right"/>
    </xf>
  </cellXfs>
  <cellStyles count="4">
    <cellStyle name="Currency" xfId="1" builtinId="4"/>
    <cellStyle name="Hyperlink" xfId="2" builtinId="8"/>
    <cellStyle name="Normal" xfId="0" builtinId="0"/>
    <cellStyle name="Percent" xfId="3" builtinId="5"/>
  </cellStyles>
  <dxfs count="3">
    <dxf>
      <fill>
        <patternFill>
          <bgColor theme="9" tint="0.39994506668294322"/>
        </patternFill>
      </fill>
    </dxf>
    <dxf>
      <fill>
        <patternFill>
          <bgColor theme="9"/>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I337"/>
  <sheetViews>
    <sheetView topLeftCell="A311" workbookViewId="0">
      <selection activeCell="H30" sqref="H30"/>
    </sheetView>
  </sheetViews>
  <sheetFormatPr defaultRowHeight="14.5" x14ac:dyDescent="0.35"/>
  <cols>
    <col min="1" max="2" width="9" bestFit="1" customWidth="1"/>
    <col min="4" max="10" width="9" bestFit="1" customWidth="1"/>
    <col min="11" max="11" width="10" bestFit="1" customWidth="1"/>
    <col min="12" max="12" width="12.453125" bestFit="1" customWidth="1"/>
    <col min="13" max="13" width="11.453125" bestFit="1" customWidth="1"/>
    <col min="14" max="14" width="10.453125" bestFit="1" customWidth="1"/>
    <col min="15" max="15" width="10.1796875" bestFit="1" customWidth="1"/>
    <col min="16" max="16" width="10.7265625" customWidth="1"/>
    <col min="17" max="17" width="11.453125" customWidth="1"/>
    <col min="18" max="18" width="10.1796875" bestFit="1" customWidth="1"/>
    <col min="20" max="28" width="8.81640625" style="12" customWidth="1"/>
    <col min="31" max="31" width="1.54296875" customWidth="1"/>
  </cols>
  <sheetData>
    <row r="1" spans="1:35" ht="15" thickBot="1" x14ac:dyDescent="0.4">
      <c r="A1" s="7" t="s">
        <v>357</v>
      </c>
      <c r="B1" s="8"/>
      <c r="C1" s="8"/>
      <c r="D1" s="8"/>
      <c r="E1" s="8"/>
      <c r="F1" s="8"/>
      <c r="G1" s="8"/>
      <c r="H1" s="8"/>
      <c r="I1" s="8"/>
      <c r="J1" s="9"/>
      <c r="L1" s="7" t="s">
        <v>358</v>
      </c>
      <c r="M1" s="8"/>
      <c r="N1" s="19" t="s">
        <v>360</v>
      </c>
      <c r="O1" s="20">
        <f>Impact_Totals!J6</f>
        <v>0.02</v>
      </c>
      <c r="P1" s="21"/>
      <c r="Q1" s="22" t="s">
        <v>366</v>
      </c>
      <c r="R1" s="23">
        <f>Impact_Totals!J8</f>
        <v>10</v>
      </c>
      <c r="S1" s="9"/>
    </row>
    <row r="2" spans="1:35" x14ac:dyDescent="0.35">
      <c r="A2" s="5"/>
      <c r="J2" s="6"/>
      <c r="L2" s="5"/>
      <c r="N2" t="s">
        <v>361</v>
      </c>
      <c r="O2" s="2">
        <f>E8</f>
        <v>7826</v>
      </c>
      <c r="S2" s="6"/>
    </row>
    <row r="3" spans="1:35" x14ac:dyDescent="0.35">
      <c r="A3" s="5"/>
      <c r="J3" s="6"/>
      <c r="L3" s="5"/>
      <c r="N3" t="s">
        <v>362</v>
      </c>
      <c r="O3">
        <f>ROUND(O2*O1,0)</f>
        <v>157</v>
      </c>
      <c r="Q3" s="3" t="s">
        <v>367</v>
      </c>
      <c r="R3" s="15">
        <f>R1+O4</f>
        <v>7993</v>
      </c>
      <c r="S3" s="6"/>
    </row>
    <row r="4" spans="1:35" x14ac:dyDescent="0.35">
      <c r="A4" s="5"/>
      <c r="J4" s="6"/>
      <c r="L4" s="5"/>
      <c r="N4" t="s">
        <v>363</v>
      </c>
      <c r="O4" s="14">
        <f>O2+O3</f>
        <v>7983</v>
      </c>
      <c r="S4" s="6"/>
    </row>
    <row r="5" spans="1:35" x14ac:dyDescent="0.35">
      <c r="A5" s="5"/>
      <c r="J5" s="6"/>
      <c r="L5" s="5"/>
      <c r="S5" s="6"/>
    </row>
    <row r="6" spans="1:35" ht="15" thickBot="1" x14ac:dyDescent="0.4">
      <c r="A6" s="5"/>
      <c r="B6" s="26">
        <v>1</v>
      </c>
      <c r="C6" s="26">
        <v>2</v>
      </c>
      <c r="D6" s="26">
        <v>3</v>
      </c>
      <c r="E6" s="26">
        <v>4</v>
      </c>
      <c r="F6" s="26">
        <v>5</v>
      </c>
      <c r="G6" s="26">
        <v>6</v>
      </c>
      <c r="H6" s="26">
        <v>7</v>
      </c>
      <c r="I6" s="26">
        <v>8</v>
      </c>
      <c r="J6" s="26">
        <v>9</v>
      </c>
      <c r="K6" s="26">
        <v>10</v>
      </c>
      <c r="L6" s="24">
        <v>11</v>
      </c>
      <c r="M6" s="24">
        <v>12</v>
      </c>
      <c r="N6" s="24">
        <v>13</v>
      </c>
      <c r="O6" s="24">
        <v>14</v>
      </c>
      <c r="P6" s="24">
        <v>15</v>
      </c>
      <c r="Q6" s="24">
        <v>16</v>
      </c>
      <c r="R6" s="24">
        <v>17</v>
      </c>
      <c r="S6" s="24">
        <v>18</v>
      </c>
      <c r="T6" s="24">
        <v>19</v>
      </c>
      <c r="U6" s="24">
        <v>20</v>
      </c>
      <c r="V6" s="24">
        <v>21</v>
      </c>
      <c r="W6" s="24">
        <v>22</v>
      </c>
      <c r="X6" s="24">
        <v>23</v>
      </c>
      <c r="Y6" s="24">
        <v>24</v>
      </c>
      <c r="Z6" s="24">
        <v>25</v>
      </c>
      <c r="AA6" s="24">
        <v>26</v>
      </c>
      <c r="AB6" s="24">
        <v>27</v>
      </c>
      <c r="AC6" s="24">
        <v>28</v>
      </c>
      <c r="AD6" s="24">
        <v>29</v>
      </c>
      <c r="AE6" s="24">
        <v>30</v>
      </c>
      <c r="AF6" s="24">
        <v>31</v>
      </c>
      <c r="AG6" s="24">
        <v>32</v>
      </c>
      <c r="AH6" s="24">
        <v>33</v>
      </c>
      <c r="AI6" s="24">
        <v>34</v>
      </c>
    </row>
    <row r="7" spans="1:35" ht="28" x14ac:dyDescent="0.35">
      <c r="A7" s="28" t="s">
        <v>0</v>
      </c>
      <c r="B7" s="29" t="s">
        <v>1</v>
      </c>
      <c r="C7" s="29" t="s">
        <v>387</v>
      </c>
      <c r="D7" s="29" t="s">
        <v>327</v>
      </c>
      <c r="E7" s="29" t="s">
        <v>328</v>
      </c>
      <c r="F7" s="29" t="s">
        <v>2</v>
      </c>
      <c r="G7" s="29" t="s">
        <v>329</v>
      </c>
      <c r="H7" s="29" t="s">
        <v>3</v>
      </c>
      <c r="I7" s="29" t="s">
        <v>4</v>
      </c>
      <c r="J7" s="29" t="s">
        <v>5</v>
      </c>
      <c r="K7" s="29" t="s">
        <v>374</v>
      </c>
      <c r="L7" s="17" t="s">
        <v>364</v>
      </c>
      <c r="M7" s="17" t="s">
        <v>368</v>
      </c>
      <c r="N7" s="17" t="s">
        <v>369</v>
      </c>
      <c r="O7" s="17"/>
      <c r="P7" s="17" t="s">
        <v>376</v>
      </c>
      <c r="Q7" s="18" t="s">
        <v>377</v>
      </c>
      <c r="R7" s="17" t="s">
        <v>375</v>
      </c>
      <c r="S7" s="17" t="s">
        <v>378</v>
      </c>
      <c r="T7" s="17" t="s">
        <v>379</v>
      </c>
      <c r="U7" s="11"/>
      <c r="V7" s="11"/>
      <c r="W7" s="11" t="s">
        <v>6</v>
      </c>
      <c r="X7" s="11" t="s">
        <v>7</v>
      </c>
      <c r="Y7" s="11" t="s">
        <v>8</v>
      </c>
      <c r="Z7" s="11" t="s">
        <v>9</v>
      </c>
      <c r="AA7" s="11" t="s">
        <v>10</v>
      </c>
      <c r="AB7" s="11" t="s">
        <v>314</v>
      </c>
      <c r="AD7" s="4" t="s">
        <v>375</v>
      </c>
      <c r="AE7" s="4"/>
      <c r="AF7" s="4" t="s">
        <v>315</v>
      </c>
      <c r="AI7" t="s">
        <v>1</v>
      </c>
    </row>
    <row r="8" spans="1:35" x14ac:dyDescent="0.35">
      <c r="A8" s="30">
        <v>1</v>
      </c>
      <c r="B8">
        <v>9</v>
      </c>
      <c r="C8" t="s">
        <v>11</v>
      </c>
      <c r="D8">
        <v>9</v>
      </c>
      <c r="E8">
        <v>7826</v>
      </c>
      <c r="F8">
        <v>704.3</v>
      </c>
      <c r="G8" s="89">
        <v>7901</v>
      </c>
      <c r="H8">
        <v>94.1</v>
      </c>
      <c r="I8">
        <v>22.63</v>
      </c>
      <c r="J8">
        <v>821.03</v>
      </c>
      <c r="K8" s="90">
        <v>5603389</v>
      </c>
      <c r="L8" s="13">
        <f>$O$3+G8</f>
        <v>8058</v>
      </c>
      <c r="M8" s="13">
        <f>IF(L8&lt;$R$3,$R$3-L8,0)</f>
        <v>0</v>
      </c>
      <c r="N8" s="16">
        <f>M8+L8</f>
        <v>8058</v>
      </c>
      <c r="O8" s="13"/>
      <c r="P8" s="13">
        <f>ROUND(L8*F8,0)</f>
        <v>5675249</v>
      </c>
      <c r="Q8" s="13">
        <f>ROUND(1.01*K8,0)</f>
        <v>5659423</v>
      </c>
      <c r="R8" s="13">
        <f>IF(P8&lt;Q8,Q8-P8,0)</f>
        <v>0</v>
      </c>
      <c r="S8" s="13">
        <f>ROUND(N8*F8,0)</f>
        <v>5675249</v>
      </c>
      <c r="T8" s="13">
        <f>IF(S8&lt;Q8,Q8-S8,0)</f>
        <v>0</v>
      </c>
      <c r="U8" s="11"/>
      <c r="V8" s="11"/>
      <c r="W8" s="11">
        <f>ROUND(M8*F8,0)</f>
        <v>0</v>
      </c>
      <c r="X8" s="11">
        <f>ROUND(M8*I8,0)</f>
        <v>0</v>
      </c>
      <c r="Y8" s="11">
        <f>ROUND(M8*H8,0)</f>
        <v>0</v>
      </c>
      <c r="Z8" s="11">
        <f>SUM(W8:Y8)</f>
        <v>0</v>
      </c>
      <c r="AA8" s="11">
        <f>IF(M8&lt;$R$1,($R$1-M8)*J8,0)</f>
        <v>8210.2999999999993</v>
      </c>
      <c r="AB8" s="11">
        <f>T8</f>
        <v>0</v>
      </c>
      <c r="AD8">
        <f>R8</f>
        <v>0</v>
      </c>
      <c r="AF8">
        <f>AD8-AB8</f>
        <v>0</v>
      </c>
      <c r="AI8">
        <f>B8</f>
        <v>9</v>
      </c>
    </row>
    <row r="9" spans="1:35" x14ac:dyDescent="0.35">
      <c r="A9" s="30">
        <v>2</v>
      </c>
      <c r="B9">
        <v>18</v>
      </c>
      <c r="C9" t="s">
        <v>13</v>
      </c>
      <c r="D9">
        <v>18</v>
      </c>
      <c r="E9">
        <v>7826</v>
      </c>
      <c r="F9">
        <v>294.10000000000002</v>
      </c>
      <c r="G9" s="89">
        <v>7826</v>
      </c>
      <c r="H9">
        <v>39.76</v>
      </c>
      <c r="I9">
        <v>26.27</v>
      </c>
      <c r="J9">
        <v>360.13</v>
      </c>
      <c r="K9" s="90">
        <v>2225714</v>
      </c>
      <c r="L9" s="13">
        <f t="shared" ref="L9:L72" si="0">$O$3+G9</f>
        <v>7983</v>
      </c>
      <c r="M9" s="13">
        <f t="shared" ref="M9:M72" si="1">IF(L9&lt;$R$3,$R$3-L9,0)</f>
        <v>10</v>
      </c>
      <c r="N9" s="16">
        <f t="shared" ref="N9:N72" si="2">M9+L9</f>
        <v>7993</v>
      </c>
      <c r="O9" s="13"/>
      <c r="P9" s="13">
        <f t="shared" ref="P9:P72" si="3">ROUND(L9*F9,0)</f>
        <v>2347800</v>
      </c>
      <c r="Q9" s="13">
        <f t="shared" ref="Q9:Q72" si="4">ROUND(1.01*K9,0)</f>
        <v>2247971</v>
      </c>
      <c r="R9" s="13">
        <f t="shared" ref="R9:R72" si="5">IF(P9&lt;Q9,Q9-P9,0)</f>
        <v>0</v>
      </c>
      <c r="S9" s="13">
        <f t="shared" ref="S9:S72" si="6">ROUND(N9*F9,0)</f>
        <v>2350741</v>
      </c>
      <c r="T9" s="13">
        <f t="shared" ref="T9:T72" si="7">IF(S9&lt;Q9,Q9-S9,0)</f>
        <v>0</v>
      </c>
      <c r="U9" s="11"/>
      <c r="V9" s="11"/>
      <c r="W9" s="11">
        <f t="shared" ref="W9:W72" si="8">ROUND(M9*F9,0)</f>
        <v>2941</v>
      </c>
      <c r="X9" s="11">
        <f t="shared" ref="X9:X72" si="9">ROUND(M9*I9,0)</f>
        <v>263</v>
      </c>
      <c r="Y9" s="11">
        <f t="shared" ref="Y9:Y72" si="10">ROUND(M9*H9,0)</f>
        <v>398</v>
      </c>
      <c r="Z9" s="11">
        <f t="shared" ref="Z9:Z72" si="11">SUM(W9:Y9)</f>
        <v>3602</v>
      </c>
      <c r="AA9" s="11">
        <f t="shared" ref="AA9:AA72" si="12">IF(M9&lt;$R$1,($R$1-M9)*J9,0)</f>
        <v>0</v>
      </c>
      <c r="AB9" s="11">
        <f t="shared" ref="AB9:AB72" si="13">T9</f>
        <v>0</v>
      </c>
      <c r="AD9">
        <f t="shared" ref="AD9:AD72" si="14">R9</f>
        <v>0</v>
      </c>
      <c r="AF9">
        <f t="shared" ref="AF9:AF72" si="15">AD9-AB9</f>
        <v>0</v>
      </c>
      <c r="AI9">
        <f t="shared" ref="AI9:AI72" si="16">B9</f>
        <v>18</v>
      </c>
    </row>
    <row r="10" spans="1:35" x14ac:dyDescent="0.35">
      <c r="A10" s="30">
        <v>3</v>
      </c>
      <c r="B10">
        <v>27</v>
      </c>
      <c r="C10" t="s">
        <v>330</v>
      </c>
      <c r="D10">
        <v>27</v>
      </c>
      <c r="E10">
        <v>7826</v>
      </c>
      <c r="F10" s="90">
        <v>2171</v>
      </c>
      <c r="G10" s="89">
        <v>7826</v>
      </c>
      <c r="H10">
        <v>258.35000000000002</v>
      </c>
      <c r="I10">
        <v>30.86</v>
      </c>
      <c r="J10" s="90">
        <v>2460.21</v>
      </c>
      <c r="K10" s="90">
        <v>16947203</v>
      </c>
      <c r="L10" s="13">
        <f t="shared" si="0"/>
        <v>7983</v>
      </c>
      <c r="M10" s="13">
        <f t="shared" si="1"/>
        <v>10</v>
      </c>
      <c r="N10" s="16">
        <f t="shared" si="2"/>
        <v>7993</v>
      </c>
      <c r="O10" s="13"/>
      <c r="P10" s="13">
        <f t="shared" si="3"/>
        <v>17331093</v>
      </c>
      <c r="Q10" s="13">
        <f t="shared" si="4"/>
        <v>17116675</v>
      </c>
      <c r="R10" s="13">
        <f t="shared" si="5"/>
        <v>0</v>
      </c>
      <c r="S10" s="13">
        <f t="shared" si="6"/>
        <v>17352803</v>
      </c>
      <c r="T10" s="13">
        <f t="shared" si="7"/>
        <v>0</v>
      </c>
      <c r="U10" s="11"/>
      <c r="V10" s="11"/>
      <c r="W10" s="11">
        <f t="shared" si="8"/>
        <v>21710</v>
      </c>
      <c r="X10" s="11">
        <f t="shared" si="9"/>
        <v>309</v>
      </c>
      <c r="Y10" s="11">
        <f t="shared" si="10"/>
        <v>2584</v>
      </c>
      <c r="Z10" s="11">
        <f t="shared" si="11"/>
        <v>24603</v>
      </c>
      <c r="AA10" s="11">
        <f t="shared" si="12"/>
        <v>0</v>
      </c>
      <c r="AB10" s="11">
        <f t="shared" si="13"/>
        <v>0</v>
      </c>
      <c r="AD10">
        <f t="shared" si="14"/>
        <v>0</v>
      </c>
      <c r="AF10">
        <f t="shared" si="15"/>
        <v>0</v>
      </c>
      <c r="AI10">
        <f t="shared" si="16"/>
        <v>27</v>
      </c>
    </row>
    <row r="11" spans="1:35" x14ac:dyDescent="0.35">
      <c r="A11" s="30">
        <v>4</v>
      </c>
      <c r="B11">
        <v>63</v>
      </c>
      <c r="C11" t="s">
        <v>331</v>
      </c>
      <c r="D11">
        <v>63</v>
      </c>
      <c r="E11">
        <v>7826</v>
      </c>
      <c r="F11">
        <v>527.4</v>
      </c>
      <c r="G11" s="89">
        <v>7842</v>
      </c>
      <c r="H11">
        <v>74.489999999999995</v>
      </c>
      <c r="I11">
        <v>24.8</v>
      </c>
      <c r="J11">
        <v>626.69000000000005</v>
      </c>
      <c r="K11" s="90">
        <v>4215075</v>
      </c>
      <c r="L11" s="13">
        <f t="shared" si="0"/>
        <v>7999</v>
      </c>
      <c r="M11" s="13">
        <f t="shared" si="1"/>
        <v>0</v>
      </c>
      <c r="N11" s="16">
        <f t="shared" si="2"/>
        <v>7999</v>
      </c>
      <c r="O11" s="13"/>
      <c r="P11" s="13">
        <f t="shared" si="3"/>
        <v>4218673</v>
      </c>
      <c r="Q11" s="13">
        <f t="shared" si="4"/>
        <v>4257226</v>
      </c>
      <c r="R11" s="13">
        <f t="shared" si="5"/>
        <v>38553</v>
      </c>
      <c r="S11" s="13">
        <f t="shared" si="6"/>
        <v>4218673</v>
      </c>
      <c r="T11" s="13">
        <f t="shared" si="7"/>
        <v>38553</v>
      </c>
      <c r="U11" s="11"/>
      <c r="V11" s="11"/>
      <c r="W11" s="11">
        <f t="shared" si="8"/>
        <v>0</v>
      </c>
      <c r="X11" s="11">
        <f t="shared" si="9"/>
        <v>0</v>
      </c>
      <c r="Y11" s="11">
        <f t="shared" si="10"/>
        <v>0</v>
      </c>
      <c r="Z11" s="11">
        <f t="shared" si="11"/>
        <v>0</v>
      </c>
      <c r="AA11" s="11">
        <f t="shared" si="12"/>
        <v>6266.9000000000005</v>
      </c>
      <c r="AB11" s="11">
        <f t="shared" si="13"/>
        <v>38553</v>
      </c>
      <c r="AD11">
        <f t="shared" si="14"/>
        <v>38553</v>
      </c>
      <c r="AF11">
        <f t="shared" si="15"/>
        <v>0</v>
      </c>
      <c r="AI11">
        <f t="shared" si="16"/>
        <v>63</v>
      </c>
    </row>
    <row r="12" spans="1:35" x14ac:dyDescent="0.35">
      <c r="A12" s="30">
        <v>5</v>
      </c>
      <c r="B12">
        <v>72</v>
      </c>
      <c r="C12" t="s">
        <v>14</v>
      </c>
      <c r="D12">
        <v>72</v>
      </c>
      <c r="E12">
        <v>7826</v>
      </c>
      <c r="F12">
        <v>206.3</v>
      </c>
      <c r="G12" s="89">
        <v>7872</v>
      </c>
      <c r="H12">
        <v>24.09</v>
      </c>
      <c r="I12">
        <v>27.68</v>
      </c>
      <c r="J12">
        <v>258.07</v>
      </c>
      <c r="K12" s="90">
        <v>1561018</v>
      </c>
      <c r="L12" s="13">
        <f t="shared" si="0"/>
        <v>8029</v>
      </c>
      <c r="M12" s="13">
        <f t="shared" si="1"/>
        <v>0</v>
      </c>
      <c r="N12" s="16">
        <f t="shared" si="2"/>
        <v>8029</v>
      </c>
      <c r="O12" s="13"/>
      <c r="P12" s="13">
        <f t="shared" si="3"/>
        <v>1656383</v>
      </c>
      <c r="Q12" s="13">
        <f t="shared" si="4"/>
        <v>1576628</v>
      </c>
      <c r="R12" s="13">
        <f t="shared" si="5"/>
        <v>0</v>
      </c>
      <c r="S12" s="13">
        <f t="shared" si="6"/>
        <v>1656383</v>
      </c>
      <c r="T12" s="13">
        <f t="shared" si="7"/>
        <v>0</v>
      </c>
      <c r="U12" s="11"/>
      <c r="V12" s="11"/>
      <c r="W12" s="11">
        <f t="shared" si="8"/>
        <v>0</v>
      </c>
      <c r="X12" s="11">
        <f t="shared" si="9"/>
        <v>0</v>
      </c>
      <c r="Y12" s="11">
        <f t="shared" si="10"/>
        <v>0</v>
      </c>
      <c r="Z12" s="11">
        <f t="shared" si="11"/>
        <v>0</v>
      </c>
      <c r="AA12" s="11">
        <f t="shared" si="12"/>
        <v>2580.6999999999998</v>
      </c>
      <c r="AB12" s="11">
        <f t="shared" si="13"/>
        <v>0</v>
      </c>
      <c r="AD12">
        <f t="shared" si="14"/>
        <v>0</v>
      </c>
      <c r="AF12">
        <f t="shared" si="15"/>
        <v>0</v>
      </c>
      <c r="AI12">
        <f t="shared" si="16"/>
        <v>72</v>
      </c>
    </row>
    <row r="13" spans="1:35" x14ac:dyDescent="0.35">
      <c r="A13" s="30">
        <v>6</v>
      </c>
      <c r="B13">
        <v>81</v>
      </c>
      <c r="C13" t="s">
        <v>15</v>
      </c>
      <c r="D13">
        <v>81</v>
      </c>
      <c r="E13">
        <v>7826</v>
      </c>
      <c r="F13" s="90">
        <v>1080.8</v>
      </c>
      <c r="G13" s="89">
        <v>7826</v>
      </c>
      <c r="H13">
        <v>131.04</v>
      </c>
      <c r="I13">
        <v>28.08</v>
      </c>
      <c r="J13" s="90">
        <v>1239.92</v>
      </c>
      <c r="K13" s="90">
        <v>8460689</v>
      </c>
      <c r="L13" s="13">
        <f t="shared" si="0"/>
        <v>7983</v>
      </c>
      <c r="M13" s="13">
        <f t="shared" si="1"/>
        <v>10</v>
      </c>
      <c r="N13" s="16">
        <f t="shared" si="2"/>
        <v>7993</v>
      </c>
      <c r="O13" s="13"/>
      <c r="P13" s="13">
        <f t="shared" si="3"/>
        <v>8628026</v>
      </c>
      <c r="Q13" s="13">
        <f t="shared" si="4"/>
        <v>8545296</v>
      </c>
      <c r="R13" s="13">
        <f t="shared" si="5"/>
        <v>0</v>
      </c>
      <c r="S13" s="13">
        <f t="shared" si="6"/>
        <v>8638834</v>
      </c>
      <c r="T13" s="13">
        <f t="shared" si="7"/>
        <v>0</v>
      </c>
      <c r="U13" s="11"/>
      <c r="V13" s="11"/>
      <c r="W13" s="11">
        <f t="shared" si="8"/>
        <v>10808</v>
      </c>
      <c r="X13" s="11">
        <f t="shared" si="9"/>
        <v>281</v>
      </c>
      <c r="Y13" s="11">
        <f t="shared" si="10"/>
        <v>1310</v>
      </c>
      <c r="Z13" s="11">
        <f t="shared" si="11"/>
        <v>12399</v>
      </c>
      <c r="AA13" s="11">
        <f t="shared" si="12"/>
        <v>0</v>
      </c>
      <c r="AB13" s="11">
        <f t="shared" si="13"/>
        <v>0</v>
      </c>
      <c r="AD13">
        <f t="shared" si="14"/>
        <v>0</v>
      </c>
      <c r="AF13">
        <f t="shared" si="15"/>
        <v>0</v>
      </c>
      <c r="AI13">
        <f t="shared" si="16"/>
        <v>81</v>
      </c>
    </row>
    <row r="14" spans="1:35" x14ac:dyDescent="0.35">
      <c r="A14" s="30">
        <v>7</v>
      </c>
      <c r="B14">
        <v>99</v>
      </c>
      <c r="C14" t="s">
        <v>16</v>
      </c>
      <c r="D14">
        <v>99</v>
      </c>
      <c r="E14">
        <v>7826</v>
      </c>
      <c r="F14">
        <v>541.5</v>
      </c>
      <c r="G14" s="89">
        <v>7826</v>
      </c>
      <c r="H14">
        <v>44.3</v>
      </c>
      <c r="I14">
        <v>15.37</v>
      </c>
      <c r="J14">
        <v>601.16999999999996</v>
      </c>
      <c r="K14" s="90">
        <v>4242475</v>
      </c>
      <c r="L14" s="13">
        <f t="shared" si="0"/>
        <v>7983</v>
      </c>
      <c r="M14" s="13">
        <f t="shared" si="1"/>
        <v>10</v>
      </c>
      <c r="N14" s="16">
        <f t="shared" si="2"/>
        <v>7993</v>
      </c>
      <c r="O14" s="13"/>
      <c r="P14" s="13">
        <f t="shared" si="3"/>
        <v>4322795</v>
      </c>
      <c r="Q14" s="13">
        <f t="shared" si="4"/>
        <v>4284900</v>
      </c>
      <c r="R14" s="13">
        <f t="shared" si="5"/>
        <v>0</v>
      </c>
      <c r="S14" s="13">
        <f t="shared" si="6"/>
        <v>4328210</v>
      </c>
      <c r="T14" s="13">
        <f t="shared" si="7"/>
        <v>0</v>
      </c>
      <c r="U14" s="11"/>
      <c r="V14" s="11"/>
      <c r="W14" s="11">
        <f t="shared" si="8"/>
        <v>5415</v>
      </c>
      <c r="X14" s="11">
        <f t="shared" si="9"/>
        <v>154</v>
      </c>
      <c r="Y14" s="11">
        <f t="shared" si="10"/>
        <v>443</v>
      </c>
      <c r="Z14" s="11">
        <f t="shared" si="11"/>
        <v>6012</v>
      </c>
      <c r="AA14" s="11">
        <f t="shared" si="12"/>
        <v>0</v>
      </c>
      <c r="AB14" s="11">
        <f t="shared" si="13"/>
        <v>0</v>
      </c>
      <c r="AD14">
        <f t="shared" si="14"/>
        <v>0</v>
      </c>
      <c r="AF14">
        <f t="shared" si="15"/>
        <v>0</v>
      </c>
      <c r="AI14">
        <f t="shared" si="16"/>
        <v>99</v>
      </c>
    </row>
    <row r="15" spans="1:35" x14ac:dyDescent="0.35">
      <c r="A15" s="30">
        <v>8</v>
      </c>
      <c r="B15">
        <v>108</v>
      </c>
      <c r="C15" t="s">
        <v>17</v>
      </c>
      <c r="D15">
        <v>108</v>
      </c>
      <c r="E15">
        <v>7826</v>
      </c>
      <c r="F15">
        <v>253.4</v>
      </c>
      <c r="G15" s="89">
        <v>7826</v>
      </c>
      <c r="H15">
        <v>14.51</v>
      </c>
      <c r="I15">
        <v>22.92</v>
      </c>
      <c r="J15">
        <v>290.83</v>
      </c>
      <c r="K15" s="90">
        <v>2091890</v>
      </c>
      <c r="L15" s="13">
        <f t="shared" si="0"/>
        <v>7983</v>
      </c>
      <c r="M15" s="13">
        <f t="shared" si="1"/>
        <v>10</v>
      </c>
      <c r="N15" s="16">
        <f t="shared" si="2"/>
        <v>7993</v>
      </c>
      <c r="O15" s="13"/>
      <c r="P15" s="13">
        <f t="shared" si="3"/>
        <v>2022892</v>
      </c>
      <c r="Q15" s="13">
        <f t="shared" si="4"/>
        <v>2112809</v>
      </c>
      <c r="R15" s="13">
        <f t="shared" si="5"/>
        <v>89917</v>
      </c>
      <c r="S15" s="13">
        <f t="shared" si="6"/>
        <v>2025426</v>
      </c>
      <c r="T15" s="13">
        <f t="shared" si="7"/>
        <v>87383</v>
      </c>
      <c r="U15" s="11"/>
      <c r="V15" s="11"/>
      <c r="W15" s="11">
        <f t="shared" si="8"/>
        <v>2534</v>
      </c>
      <c r="X15" s="11">
        <f t="shared" si="9"/>
        <v>229</v>
      </c>
      <c r="Y15" s="11">
        <f t="shared" si="10"/>
        <v>145</v>
      </c>
      <c r="Z15" s="11">
        <f t="shared" si="11"/>
        <v>2908</v>
      </c>
      <c r="AA15" s="11">
        <f t="shared" si="12"/>
        <v>0</v>
      </c>
      <c r="AB15" s="11">
        <f t="shared" si="13"/>
        <v>87383</v>
      </c>
      <c r="AD15">
        <f t="shared" si="14"/>
        <v>89917</v>
      </c>
      <c r="AF15">
        <f t="shared" si="15"/>
        <v>2534</v>
      </c>
      <c r="AI15">
        <f t="shared" si="16"/>
        <v>108</v>
      </c>
    </row>
    <row r="16" spans="1:35" x14ac:dyDescent="0.35">
      <c r="A16" s="30">
        <v>9</v>
      </c>
      <c r="B16">
        <v>126</v>
      </c>
      <c r="C16" t="s">
        <v>18</v>
      </c>
      <c r="D16">
        <v>126</v>
      </c>
      <c r="E16">
        <v>7826</v>
      </c>
      <c r="F16" s="90">
        <v>1447.2</v>
      </c>
      <c r="G16" s="89">
        <v>7840</v>
      </c>
      <c r="H16">
        <v>187.64</v>
      </c>
      <c r="I16">
        <v>151.80000000000001</v>
      </c>
      <c r="J16" s="90">
        <v>1786.64</v>
      </c>
      <c r="K16" s="90">
        <v>11066160</v>
      </c>
      <c r="L16" s="13">
        <f t="shared" si="0"/>
        <v>7997</v>
      </c>
      <c r="M16" s="13">
        <f t="shared" si="1"/>
        <v>0</v>
      </c>
      <c r="N16" s="16">
        <f t="shared" si="2"/>
        <v>7997</v>
      </c>
      <c r="O16" s="13"/>
      <c r="P16" s="13">
        <f t="shared" si="3"/>
        <v>11573258</v>
      </c>
      <c r="Q16" s="13">
        <f t="shared" si="4"/>
        <v>11176822</v>
      </c>
      <c r="R16" s="13">
        <f t="shared" si="5"/>
        <v>0</v>
      </c>
      <c r="S16" s="13">
        <f t="shared" si="6"/>
        <v>11573258</v>
      </c>
      <c r="T16" s="13">
        <f t="shared" si="7"/>
        <v>0</v>
      </c>
      <c r="U16" s="11"/>
      <c r="V16" s="11"/>
      <c r="W16" s="11">
        <f t="shared" si="8"/>
        <v>0</v>
      </c>
      <c r="X16" s="11">
        <f t="shared" si="9"/>
        <v>0</v>
      </c>
      <c r="Y16" s="11">
        <f t="shared" si="10"/>
        <v>0</v>
      </c>
      <c r="Z16" s="11">
        <f t="shared" si="11"/>
        <v>0</v>
      </c>
      <c r="AA16" s="11">
        <f t="shared" si="12"/>
        <v>17866.400000000001</v>
      </c>
      <c r="AB16" s="11">
        <f t="shared" si="13"/>
        <v>0</v>
      </c>
      <c r="AD16">
        <f t="shared" si="14"/>
        <v>0</v>
      </c>
      <c r="AF16">
        <f t="shared" si="15"/>
        <v>0</v>
      </c>
      <c r="AI16">
        <f t="shared" si="16"/>
        <v>126</v>
      </c>
    </row>
    <row r="17" spans="1:35" x14ac:dyDescent="0.35">
      <c r="A17" s="30">
        <v>10</v>
      </c>
      <c r="B17">
        <v>135</v>
      </c>
      <c r="C17" t="s">
        <v>19</v>
      </c>
      <c r="D17">
        <v>135</v>
      </c>
      <c r="E17">
        <v>7826</v>
      </c>
      <c r="F17" s="90">
        <v>1104.7</v>
      </c>
      <c r="G17" s="89">
        <v>7873</v>
      </c>
      <c r="H17">
        <v>170.28</v>
      </c>
      <c r="I17">
        <v>50.77</v>
      </c>
      <c r="J17" s="90">
        <v>1325.75</v>
      </c>
      <c r="K17" s="90">
        <v>8737455</v>
      </c>
      <c r="L17" s="13">
        <f t="shared" si="0"/>
        <v>8030</v>
      </c>
      <c r="M17" s="13">
        <f t="shared" si="1"/>
        <v>0</v>
      </c>
      <c r="N17" s="16">
        <f t="shared" si="2"/>
        <v>8030</v>
      </c>
      <c r="O17" s="13"/>
      <c r="P17" s="13">
        <f t="shared" si="3"/>
        <v>8870741</v>
      </c>
      <c r="Q17" s="13">
        <f t="shared" si="4"/>
        <v>8824830</v>
      </c>
      <c r="R17" s="13">
        <f t="shared" si="5"/>
        <v>0</v>
      </c>
      <c r="S17" s="13">
        <f t="shared" si="6"/>
        <v>8870741</v>
      </c>
      <c r="T17" s="13">
        <f t="shared" si="7"/>
        <v>0</v>
      </c>
      <c r="U17" s="11"/>
      <c r="V17" s="11"/>
      <c r="W17" s="11">
        <f t="shared" si="8"/>
        <v>0</v>
      </c>
      <c r="X17" s="11">
        <f t="shared" si="9"/>
        <v>0</v>
      </c>
      <c r="Y17" s="11">
        <f t="shared" si="10"/>
        <v>0</v>
      </c>
      <c r="Z17" s="11">
        <f t="shared" si="11"/>
        <v>0</v>
      </c>
      <c r="AA17" s="11">
        <f t="shared" si="12"/>
        <v>13257.5</v>
      </c>
      <c r="AB17" s="11">
        <f t="shared" si="13"/>
        <v>0</v>
      </c>
      <c r="AD17">
        <f t="shared" si="14"/>
        <v>0</v>
      </c>
      <c r="AF17">
        <f t="shared" si="15"/>
        <v>0</v>
      </c>
      <c r="AI17">
        <f t="shared" si="16"/>
        <v>135</v>
      </c>
    </row>
    <row r="18" spans="1:35" x14ac:dyDescent="0.35">
      <c r="A18" s="30">
        <v>11</v>
      </c>
      <c r="B18">
        <v>153</v>
      </c>
      <c r="C18" t="s">
        <v>190</v>
      </c>
      <c r="D18">
        <v>153</v>
      </c>
      <c r="E18">
        <v>7826</v>
      </c>
      <c r="F18">
        <v>522.9</v>
      </c>
      <c r="G18" s="89">
        <v>7878</v>
      </c>
      <c r="H18">
        <v>85.81</v>
      </c>
      <c r="I18">
        <v>24.53</v>
      </c>
      <c r="J18">
        <v>633.24</v>
      </c>
      <c r="K18" s="90">
        <v>4059533</v>
      </c>
      <c r="L18" s="13">
        <f t="shared" si="0"/>
        <v>8035</v>
      </c>
      <c r="M18" s="13">
        <f t="shared" si="1"/>
        <v>0</v>
      </c>
      <c r="N18" s="16">
        <f t="shared" si="2"/>
        <v>8035</v>
      </c>
      <c r="O18" s="13"/>
      <c r="P18" s="13">
        <f t="shared" si="3"/>
        <v>4201502</v>
      </c>
      <c r="Q18" s="13">
        <f t="shared" si="4"/>
        <v>4100128</v>
      </c>
      <c r="R18" s="13">
        <f t="shared" si="5"/>
        <v>0</v>
      </c>
      <c r="S18" s="13">
        <f t="shared" si="6"/>
        <v>4201502</v>
      </c>
      <c r="T18" s="13">
        <f t="shared" si="7"/>
        <v>0</v>
      </c>
      <c r="U18" s="11"/>
      <c r="V18" s="11"/>
      <c r="W18" s="11">
        <f t="shared" si="8"/>
        <v>0</v>
      </c>
      <c r="X18" s="11">
        <f t="shared" si="9"/>
        <v>0</v>
      </c>
      <c r="Y18" s="11">
        <f t="shared" si="10"/>
        <v>0</v>
      </c>
      <c r="Z18" s="11">
        <f t="shared" si="11"/>
        <v>0</v>
      </c>
      <c r="AA18" s="11">
        <f t="shared" si="12"/>
        <v>6332.4</v>
      </c>
      <c r="AB18" s="11">
        <f t="shared" si="13"/>
        <v>0</v>
      </c>
      <c r="AD18">
        <f t="shared" si="14"/>
        <v>0</v>
      </c>
      <c r="AF18">
        <f t="shared" si="15"/>
        <v>0</v>
      </c>
      <c r="AI18">
        <f t="shared" si="16"/>
        <v>153</v>
      </c>
    </row>
    <row r="19" spans="1:35" x14ac:dyDescent="0.35">
      <c r="A19" s="30">
        <v>12</v>
      </c>
      <c r="B19">
        <v>171</v>
      </c>
      <c r="C19" t="s">
        <v>332</v>
      </c>
      <c r="D19">
        <v>171</v>
      </c>
      <c r="E19">
        <v>7826</v>
      </c>
      <c r="F19">
        <v>855.6</v>
      </c>
      <c r="G19" s="89">
        <v>7826</v>
      </c>
      <c r="H19">
        <v>75.8</v>
      </c>
      <c r="I19">
        <v>40.44</v>
      </c>
      <c r="J19">
        <v>971.84</v>
      </c>
      <c r="K19" s="90">
        <v>6579318</v>
      </c>
      <c r="L19" s="13">
        <f t="shared" si="0"/>
        <v>7983</v>
      </c>
      <c r="M19" s="13">
        <f t="shared" si="1"/>
        <v>10</v>
      </c>
      <c r="N19" s="16">
        <f t="shared" si="2"/>
        <v>7993</v>
      </c>
      <c r="O19" s="13"/>
      <c r="P19" s="13">
        <f t="shared" si="3"/>
        <v>6830255</v>
      </c>
      <c r="Q19" s="13">
        <f t="shared" si="4"/>
        <v>6645111</v>
      </c>
      <c r="R19" s="13">
        <f t="shared" si="5"/>
        <v>0</v>
      </c>
      <c r="S19" s="13">
        <f t="shared" si="6"/>
        <v>6838811</v>
      </c>
      <c r="T19" s="13">
        <f t="shared" si="7"/>
        <v>0</v>
      </c>
      <c r="U19" s="11"/>
      <c r="V19" s="11"/>
      <c r="W19" s="11">
        <f t="shared" si="8"/>
        <v>8556</v>
      </c>
      <c r="X19" s="11">
        <f t="shared" si="9"/>
        <v>404</v>
      </c>
      <c r="Y19" s="11">
        <f t="shared" si="10"/>
        <v>758</v>
      </c>
      <c r="Z19" s="11">
        <f t="shared" si="11"/>
        <v>9718</v>
      </c>
      <c r="AA19" s="11">
        <f t="shared" si="12"/>
        <v>0</v>
      </c>
      <c r="AB19" s="11">
        <f t="shared" si="13"/>
        <v>0</v>
      </c>
      <c r="AD19">
        <f t="shared" si="14"/>
        <v>0</v>
      </c>
      <c r="AF19">
        <f t="shared" si="15"/>
        <v>0</v>
      </c>
      <c r="AI19">
        <f t="shared" si="16"/>
        <v>171</v>
      </c>
    </row>
    <row r="20" spans="1:35" x14ac:dyDescent="0.35">
      <c r="A20" s="30">
        <v>13</v>
      </c>
      <c r="B20">
        <v>225</v>
      </c>
      <c r="C20" t="s">
        <v>20</v>
      </c>
      <c r="D20">
        <v>225</v>
      </c>
      <c r="E20">
        <v>7826</v>
      </c>
      <c r="F20" s="90">
        <v>4534</v>
      </c>
      <c r="G20" s="89">
        <v>7881</v>
      </c>
      <c r="H20">
        <v>648.84</v>
      </c>
      <c r="I20">
        <v>127.14</v>
      </c>
      <c r="J20" s="90">
        <v>5309.98</v>
      </c>
      <c r="K20" s="90">
        <v>35830967</v>
      </c>
      <c r="L20" s="13">
        <f t="shared" si="0"/>
        <v>8038</v>
      </c>
      <c r="M20" s="13">
        <f t="shared" si="1"/>
        <v>0</v>
      </c>
      <c r="N20" s="16">
        <f t="shared" si="2"/>
        <v>8038</v>
      </c>
      <c r="O20" s="13"/>
      <c r="P20" s="13">
        <f t="shared" si="3"/>
        <v>36444292</v>
      </c>
      <c r="Q20" s="13">
        <f t="shared" si="4"/>
        <v>36189277</v>
      </c>
      <c r="R20" s="13">
        <f t="shared" si="5"/>
        <v>0</v>
      </c>
      <c r="S20" s="13">
        <f t="shared" si="6"/>
        <v>36444292</v>
      </c>
      <c r="T20" s="13">
        <f t="shared" si="7"/>
        <v>0</v>
      </c>
      <c r="U20" s="11"/>
      <c r="V20" s="11"/>
      <c r="W20" s="11">
        <f t="shared" si="8"/>
        <v>0</v>
      </c>
      <c r="X20" s="11">
        <f t="shared" si="9"/>
        <v>0</v>
      </c>
      <c r="Y20" s="11">
        <f t="shared" si="10"/>
        <v>0</v>
      </c>
      <c r="Z20" s="11">
        <f t="shared" si="11"/>
        <v>0</v>
      </c>
      <c r="AA20" s="11">
        <f t="shared" si="12"/>
        <v>53099.799999999996</v>
      </c>
      <c r="AB20" s="11">
        <f t="shared" si="13"/>
        <v>0</v>
      </c>
      <c r="AD20">
        <f t="shared" si="14"/>
        <v>0</v>
      </c>
      <c r="AF20">
        <f t="shared" si="15"/>
        <v>0</v>
      </c>
      <c r="AI20">
        <f t="shared" si="16"/>
        <v>225</v>
      </c>
    </row>
    <row r="21" spans="1:35" x14ac:dyDescent="0.35">
      <c r="A21" s="30">
        <v>14</v>
      </c>
      <c r="B21">
        <v>234</v>
      </c>
      <c r="C21" t="s">
        <v>21</v>
      </c>
      <c r="D21">
        <v>234</v>
      </c>
      <c r="E21">
        <v>7826</v>
      </c>
      <c r="F21" s="90">
        <v>1202.2</v>
      </c>
      <c r="G21" s="89">
        <v>7826</v>
      </c>
      <c r="H21">
        <v>114.19</v>
      </c>
      <c r="I21">
        <v>27.48</v>
      </c>
      <c r="J21" s="90">
        <v>1343.87</v>
      </c>
      <c r="K21" s="90">
        <v>9835717</v>
      </c>
      <c r="L21" s="13">
        <f t="shared" si="0"/>
        <v>7983</v>
      </c>
      <c r="M21" s="13">
        <f t="shared" si="1"/>
        <v>10</v>
      </c>
      <c r="N21" s="16">
        <f t="shared" si="2"/>
        <v>7993</v>
      </c>
      <c r="O21" s="13"/>
      <c r="P21" s="13">
        <f t="shared" si="3"/>
        <v>9597163</v>
      </c>
      <c r="Q21" s="13">
        <f t="shared" si="4"/>
        <v>9934074</v>
      </c>
      <c r="R21" s="13">
        <f t="shared" si="5"/>
        <v>336911</v>
      </c>
      <c r="S21" s="13">
        <f t="shared" si="6"/>
        <v>9609185</v>
      </c>
      <c r="T21" s="13">
        <f t="shared" si="7"/>
        <v>324889</v>
      </c>
      <c r="U21" s="11"/>
      <c r="V21" s="11"/>
      <c r="W21" s="11">
        <f t="shared" si="8"/>
        <v>12022</v>
      </c>
      <c r="X21" s="11">
        <f t="shared" si="9"/>
        <v>275</v>
      </c>
      <c r="Y21" s="11">
        <f t="shared" si="10"/>
        <v>1142</v>
      </c>
      <c r="Z21" s="11">
        <f t="shared" si="11"/>
        <v>13439</v>
      </c>
      <c r="AA21" s="11">
        <f t="shared" si="12"/>
        <v>0</v>
      </c>
      <c r="AB21" s="11">
        <f t="shared" si="13"/>
        <v>324889</v>
      </c>
      <c r="AD21">
        <f t="shared" si="14"/>
        <v>336911</v>
      </c>
      <c r="AF21">
        <f t="shared" si="15"/>
        <v>12022</v>
      </c>
      <c r="AI21">
        <f t="shared" si="16"/>
        <v>234</v>
      </c>
    </row>
    <row r="22" spans="1:35" x14ac:dyDescent="0.35">
      <c r="A22" s="30">
        <v>15</v>
      </c>
      <c r="B22">
        <v>243</v>
      </c>
      <c r="C22" t="s">
        <v>22</v>
      </c>
      <c r="D22">
        <v>243</v>
      </c>
      <c r="E22">
        <v>7826</v>
      </c>
      <c r="F22">
        <v>217.3</v>
      </c>
      <c r="G22" s="89">
        <v>7856</v>
      </c>
      <c r="H22">
        <v>29.68</v>
      </c>
      <c r="I22">
        <v>25.11</v>
      </c>
      <c r="J22">
        <v>272.08999999999997</v>
      </c>
      <c r="K22" s="90">
        <v>1744032</v>
      </c>
      <c r="L22" s="13">
        <f t="shared" si="0"/>
        <v>8013</v>
      </c>
      <c r="M22" s="13">
        <f t="shared" si="1"/>
        <v>0</v>
      </c>
      <c r="N22" s="16">
        <f t="shared" si="2"/>
        <v>8013</v>
      </c>
      <c r="O22" s="13"/>
      <c r="P22" s="13">
        <f t="shared" si="3"/>
        <v>1741225</v>
      </c>
      <c r="Q22" s="13">
        <f t="shared" si="4"/>
        <v>1761472</v>
      </c>
      <c r="R22" s="13">
        <f t="shared" si="5"/>
        <v>20247</v>
      </c>
      <c r="S22" s="13">
        <f t="shared" si="6"/>
        <v>1741225</v>
      </c>
      <c r="T22" s="13">
        <f t="shared" si="7"/>
        <v>20247</v>
      </c>
      <c r="U22" s="11"/>
      <c r="V22" s="11"/>
      <c r="W22" s="11">
        <f t="shared" si="8"/>
        <v>0</v>
      </c>
      <c r="X22" s="11">
        <f t="shared" si="9"/>
        <v>0</v>
      </c>
      <c r="Y22" s="11">
        <f t="shared" si="10"/>
        <v>0</v>
      </c>
      <c r="Z22" s="11">
        <f t="shared" si="11"/>
        <v>0</v>
      </c>
      <c r="AA22" s="11">
        <f t="shared" si="12"/>
        <v>2720.8999999999996</v>
      </c>
      <c r="AB22" s="11">
        <f t="shared" si="13"/>
        <v>20247</v>
      </c>
      <c r="AD22">
        <f t="shared" si="14"/>
        <v>20247</v>
      </c>
      <c r="AF22">
        <f t="shared" si="15"/>
        <v>0</v>
      </c>
      <c r="AI22">
        <f t="shared" si="16"/>
        <v>243</v>
      </c>
    </row>
    <row r="23" spans="1:35" x14ac:dyDescent="0.35">
      <c r="A23" s="30">
        <v>16</v>
      </c>
      <c r="B23">
        <v>261</v>
      </c>
      <c r="C23" t="s">
        <v>23</v>
      </c>
      <c r="D23">
        <v>261</v>
      </c>
      <c r="E23">
        <v>7826</v>
      </c>
      <c r="F23" s="90">
        <v>12753.8</v>
      </c>
      <c r="G23" s="89">
        <v>7826</v>
      </c>
      <c r="H23" s="90">
        <v>1421.27</v>
      </c>
      <c r="I23">
        <v>313.85000000000002</v>
      </c>
      <c r="J23" s="90">
        <v>14488.92</v>
      </c>
      <c r="K23" s="90">
        <v>98898727</v>
      </c>
      <c r="L23" s="13">
        <f t="shared" si="0"/>
        <v>7983</v>
      </c>
      <c r="M23" s="13">
        <f t="shared" si="1"/>
        <v>10</v>
      </c>
      <c r="N23" s="16">
        <f t="shared" si="2"/>
        <v>7993</v>
      </c>
      <c r="O23" s="13"/>
      <c r="P23" s="13">
        <f t="shared" si="3"/>
        <v>101813585</v>
      </c>
      <c r="Q23" s="13">
        <f t="shared" si="4"/>
        <v>99887714</v>
      </c>
      <c r="R23" s="13">
        <f t="shared" si="5"/>
        <v>0</v>
      </c>
      <c r="S23" s="13">
        <f t="shared" si="6"/>
        <v>101941123</v>
      </c>
      <c r="T23" s="13">
        <f t="shared" si="7"/>
        <v>0</v>
      </c>
      <c r="U23" s="11"/>
      <c r="V23" s="11"/>
      <c r="W23" s="11">
        <f t="shared" si="8"/>
        <v>127538</v>
      </c>
      <c r="X23" s="11">
        <f t="shared" si="9"/>
        <v>3139</v>
      </c>
      <c r="Y23" s="11">
        <f t="shared" si="10"/>
        <v>14213</v>
      </c>
      <c r="Z23" s="11">
        <f t="shared" si="11"/>
        <v>144890</v>
      </c>
      <c r="AA23" s="11">
        <f t="shared" si="12"/>
        <v>0</v>
      </c>
      <c r="AB23" s="11">
        <f t="shared" si="13"/>
        <v>0</v>
      </c>
      <c r="AD23">
        <f t="shared" si="14"/>
        <v>0</v>
      </c>
      <c r="AF23">
        <f t="shared" si="15"/>
        <v>0</v>
      </c>
      <c r="AI23">
        <f t="shared" si="16"/>
        <v>261</v>
      </c>
    </row>
    <row r="24" spans="1:35" x14ac:dyDescent="0.35">
      <c r="A24" s="30">
        <v>17</v>
      </c>
      <c r="B24">
        <v>279</v>
      </c>
      <c r="C24" t="s">
        <v>24</v>
      </c>
      <c r="D24">
        <v>279</v>
      </c>
      <c r="E24">
        <v>7826</v>
      </c>
      <c r="F24">
        <v>794.2</v>
      </c>
      <c r="G24" s="89">
        <v>7826</v>
      </c>
      <c r="H24">
        <v>117.52</v>
      </c>
      <c r="I24">
        <v>28.32</v>
      </c>
      <c r="J24">
        <v>940.04</v>
      </c>
      <c r="K24" s="90">
        <v>6213061</v>
      </c>
      <c r="L24" s="13">
        <f t="shared" si="0"/>
        <v>7983</v>
      </c>
      <c r="M24" s="13">
        <f t="shared" si="1"/>
        <v>10</v>
      </c>
      <c r="N24" s="16">
        <f t="shared" si="2"/>
        <v>7993</v>
      </c>
      <c r="O24" s="13"/>
      <c r="P24" s="13">
        <f t="shared" si="3"/>
        <v>6340099</v>
      </c>
      <c r="Q24" s="13">
        <f t="shared" si="4"/>
        <v>6275192</v>
      </c>
      <c r="R24" s="13">
        <f t="shared" si="5"/>
        <v>0</v>
      </c>
      <c r="S24" s="13">
        <f t="shared" si="6"/>
        <v>6348041</v>
      </c>
      <c r="T24" s="13">
        <f t="shared" si="7"/>
        <v>0</v>
      </c>
      <c r="U24" s="11"/>
      <c r="V24" s="11"/>
      <c r="W24" s="11">
        <f t="shared" si="8"/>
        <v>7942</v>
      </c>
      <c r="X24" s="11">
        <f t="shared" si="9"/>
        <v>283</v>
      </c>
      <c r="Y24" s="11">
        <f t="shared" si="10"/>
        <v>1175</v>
      </c>
      <c r="Z24" s="11">
        <f t="shared" si="11"/>
        <v>9400</v>
      </c>
      <c r="AA24" s="11">
        <f t="shared" si="12"/>
        <v>0</v>
      </c>
      <c r="AB24" s="11">
        <f t="shared" si="13"/>
        <v>0</v>
      </c>
      <c r="AD24">
        <f t="shared" si="14"/>
        <v>0</v>
      </c>
      <c r="AF24">
        <f t="shared" si="15"/>
        <v>0</v>
      </c>
      <c r="AI24">
        <f t="shared" si="16"/>
        <v>279</v>
      </c>
    </row>
    <row r="25" spans="1:35" x14ac:dyDescent="0.35">
      <c r="A25" s="30">
        <v>18</v>
      </c>
      <c r="B25">
        <v>333</v>
      </c>
      <c r="C25" t="s">
        <v>198</v>
      </c>
      <c r="D25">
        <v>333</v>
      </c>
      <c r="E25">
        <v>7826</v>
      </c>
      <c r="F25">
        <v>391</v>
      </c>
      <c r="G25" s="89">
        <v>7861</v>
      </c>
      <c r="H25">
        <v>47.48</v>
      </c>
      <c r="I25">
        <v>28.19</v>
      </c>
      <c r="J25">
        <v>466.67</v>
      </c>
      <c r="K25" s="90">
        <v>3120817</v>
      </c>
      <c r="L25" s="13">
        <f t="shared" si="0"/>
        <v>8018</v>
      </c>
      <c r="M25" s="13">
        <f t="shared" si="1"/>
        <v>0</v>
      </c>
      <c r="N25" s="16">
        <f t="shared" si="2"/>
        <v>8018</v>
      </c>
      <c r="O25" s="13"/>
      <c r="P25" s="13">
        <f t="shared" si="3"/>
        <v>3135038</v>
      </c>
      <c r="Q25" s="13">
        <f t="shared" si="4"/>
        <v>3152025</v>
      </c>
      <c r="R25" s="13">
        <f t="shared" si="5"/>
        <v>16987</v>
      </c>
      <c r="S25" s="13">
        <f t="shared" si="6"/>
        <v>3135038</v>
      </c>
      <c r="T25" s="13">
        <f t="shared" si="7"/>
        <v>16987</v>
      </c>
      <c r="U25" s="11"/>
      <c r="V25" s="11"/>
      <c r="W25" s="11">
        <f t="shared" si="8"/>
        <v>0</v>
      </c>
      <c r="X25" s="11">
        <f t="shared" si="9"/>
        <v>0</v>
      </c>
      <c r="Y25" s="11">
        <f t="shared" si="10"/>
        <v>0</v>
      </c>
      <c r="Z25" s="11">
        <f t="shared" si="11"/>
        <v>0</v>
      </c>
      <c r="AA25" s="11">
        <f t="shared" si="12"/>
        <v>4666.7</v>
      </c>
      <c r="AB25" s="11">
        <f t="shared" si="13"/>
        <v>16987</v>
      </c>
      <c r="AD25">
        <f t="shared" si="14"/>
        <v>16987</v>
      </c>
      <c r="AF25">
        <f t="shared" si="15"/>
        <v>0</v>
      </c>
      <c r="AI25">
        <f t="shared" si="16"/>
        <v>333</v>
      </c>
    </row>
    <row r="26" spans="1:35" x14ac:dyDescent="0.35">
      <c r="A26" s="30">
        <v>19</v>
      </c>
      <c r="B26">
        <v>355</v>
      </c>
      <c r="C26" t="s">
        <v>25</v>
      </c>
      <c r="D26">
        <v>355</v>
      </c>
      <c r="E26">
        <v>7826</v>
      </c>
      <c r="F26">
        <v>281.7</v>
      </c>
      <c r="G26" s="89">
        <v>7826</v>
      </c>
      <c r="H26">
        <v>32.69</v>
      </c>
      <c r="I26">
        <v>36.36</v>
      </c>
      <c r="J26">
        <v>350.75</v>
      </c>
      <c r="K26" s="90">
        <v>2290670</v>
      </c>
      <c r="L26" s="13">
        <f t="shared" si="0"/>
        <v>7983</v>
      </c>
      <c r="M26" s="13">
        <f t="shared" si="1"/>
        <v>10</v>
      </c>
      <c r="N26" s="16">
        <f t="shared" si="2"/>
        <v>7993</v>
      </c>
      <c r="O26" s="13"/>
      <c r="P26" s="13">
        <f t="shared" si="3"/>
        <v>2248811</v>
      </c>
      <c r="Q26" s="13">
        <f t="shared" si="4"/>
        <v>2313577</v>
      </c>
      <c r="R26" s="13">
        <f t="shared" si="5"/>
        <v>64766</v>
      </c>
      <c r="S26" s="13">
        <f t="shared" si="6"/>
        <v>2251628</v>
      </c>
      <c r="T26" s="13">
        <f t="shared" si="7"/>
        <v>61949</v>
      </c>
      <c r="U26" s="11"/>
      <c r="V26" s="11"/>
      <c r="W26" s="11">
        <f t="shared" si="8"/>
        <v>2817</v>
      </c>
      <c r="X26" s="11">
        <f t="shared" si="9"/>
        <v>364</v>
      </c>
      <c r="Y26" s="11">
        <f t="shared" si="10"/>
        <v>327</v>
      </c>
      <c r="Z26" s="11">
        <f t="shared" si="11"/>
        <v>3508</v>
      </c>
      <c r="AA26" s="11">
        <f t="shared" si="12"/>
        <v>0</v>
      </c>
      <c r="AB26" s="11">
        <f t="shared" si="13"/>
        <v>61949</v>
      </c>
      <c r="AD26">
        <f t="shared" si="14"/>
        <v>64766</v>
      </c>
      <c r="AF26">
        <f t="shared" si="15"/>
        <v>2817</v>
      </c>
      <c r="AI26">
        <f t="shared" si="16"/>
        <v>355</v>
      </c>
    </row>
    <row r="27" spans="1:35" x14ac:dyDescent="0.35">
      <c r="A27" s="30">
        <v>20</v>
      </c>
      <c r="B27">
        <v>387</v>
      </c>
      <c r="C27" t="s">
        <v>26</v>
      </c>
      <c r="D27">
        <v>387</v>
      </c>
      <c r="E27">
        <v>7826</v>
      </c>
      <c r="F27" s="90">
        <v>1452.3</v>
      </c>
      <c r="G27" s="89">
        <v>7826</v>
      </c>
      <c r="H27">
        <v>259.31</v>
      </c>
      <c r="I27">
        <v>45.76</v>
      </c>
      <c r="J27" s="90">
        <v>1757.37</v>
      </c>
      <c r="K27" s="90">
        <v>11067529</v>
      </c>
      <c r="L27" s="13">
        <f t="shared" si="0"/>
        <v>7983</v>
      </c>
      <c r="M27" s="13">
        <f t="shared" si="1"/>
        <v>10</v>
      </c>
      <c r="N27" s="16">
        <f t="shared" si="2"/>
        <v>7993</v>
      </c>
      <c r="O27" s="13"/>
      <c r="P27" s="13">
        <f t="shared" si="3"/>
        <v>11593711</v>
      </c>
      <c r="Q27" s="13">
        <f t="shared" si="4"/>
        <v>11178204</v>
      </c>
      <c r="R27" s="13">
        <f t="shared" si="5"/>
        <v>0</v>
      </c>
      <c r="S27" s="13">
        <f t="shared" si="6"/>
        <v>11608234</v>
      </c>
      <c r="T27" s="13">
        <f t="shared" si="7"/>
        <v>0</v>
      </c>
      <c r="U27" s="11"/>
      <c r="V27" s="11"/>
      <c r="W27" s="11">
        <f t="shared" si="8"/>
        <v>14523</v>
      </c>
      <c r="X27" s="11">
        <f t="shared" si="9"/>
        <v>458</v>
      </c>
      <c r="Y27" s="11">
        <f t="shared" si="10"/>
        <v>2593</v>
      </c>
      <c r="Z27" s="11">
        <f t="shared" si="11"/>
        <v>17574</v>
      </c>
      <c r="AA27" s="11">
        <f t="shared" si="12"/>
        <v>0</v>
      </c>
      <c r="AB27" s="11">
        <f t="shared" si="13"/>
        <v>0</v>
      </c>
      <c r="AD27">
        <f t="shared" si="14"/>
        <v>0</v>
      </c>
      <c r="AF27">
        <f t="shared" si="15"/>
        <v>0</v>
      </c>
      <c r="AI27">
        <f t="shared" si="16"/>
        <v>387</v>
      </c>
    </row>
    <row r="28" spans="1:35" x14ac:dyDescent="0.35">
      <c r="A28" s="30">
        <v>21</v>
      </c>
      <c r="B28">
        <v>414</v>
      </c>
      <c r="C28" t="s">
        <v>27</v>
      </c>
      <c r="D28">
        <v>414</v>
      </c>
      <c r="E28">
        <v>7826</v>
      </c>
      <c r="F28">
        <v>494.5</v>
      </c>
      <c r="G28" s="89">
        <v>7870</v>
      </c>
      <c r="H28">
        <v>62.05</v>
      </c>
      <c r="I28">
        <v>31.17</v>
      </c>
      <c r="J28">
        <v>587.72</v>
      </c>
      <c r="K28" s="90">
        <v>4017635</v>
      </c>
      <c r="L28" s="13">
        <f t="shared" si="0"/>
        <v>8027</v>
      </c>
      <c r="M28" s="13">
        <f t="shared" si="1"/>
        <v>0</v>
      </c>
      <c r="N28" s="16">
        <f t="shared" si="2"/>
        <v>8027</v>
      </c>
      <c r="O28" s="13"/>
      <c r="P28" s="13">
        <f t="shared" si="3"/>
        <v>3969352</v>
      </c>
      <c r="Q28" s="13">
        <f t="shared" si="4"/>
        <v>4057811</v>
      </c>
      <c r="R28" s="13">
        <f t="shared" si="5"/>
        <v>88459</v>
      </c>
      <c r="S28" s="13">
        <f t="shared" si="6"/>
        <v>3969352</v>
      </c>
      <c r="T28" s="13">
        <f t="shared" si="7"/>
        <v>88459</v>
      </c>
      <c r="U28" s="11"/>
      <c r="V28" s="11"/>
      <c r="W28" s="11">
        <f t="shared" si="8"/>
        <v>0</v>
      </c>
      <c r="X28" s="11">
        <f t="shared" si="9"/>
        <v>0</v>
      </c>
      <c r="Y28" s="11">
        <f t="shared" si="10"/>
        <v>0</v>
      </c>
      <c r="Z28" s="11">
        <f t="shared" si="11"/>
        <v>0</v>
      </c>
      <c r="AA28" s="11">
        <f t="shared" si="12"/>
        <v>5877.2000000000007</v>
      </c>
      <c r="AB28" s="11">
        <f t="shared" si="13"/>
        <v>88459</v>
      </c>
      <c r="AD28">
        <f t="shared" si="14"/>
        <v>88459</v>
      </c>
      <c r="AF28">
        <f t="shared" si="15"/>
        <v>0</v>
      </c>
      <c r="AI28">
        <f t="shared" si="16"/>
        <v>414</v>
      </c>
    </row>
    <row r="29" spans="1:35" x14ac:dyDescent="0.35">
      <c r="A29" s="30">
        <v>22</v>
      </c>
      <c r="B29">
        <v>441</v>
      </c>
      <c r="C29" t="s">
        <v>12</v>
      </c>
      <c r="D29">
        <v>441</v>
      </c>
      <c r="E29">
        <v>7826</v>
      </c>
      <c r="F29">
        <v>788.2</v>
      </c>
      <c r="G29" s="89">
        <v>7836</v>
      </c>
      <c r="H29">
        <v>103.56</v>
      </c>
      <c r="I29">
        <v>30.69</v>
      </c>
      <c r="J29">
        <v>922.45</v>
      </c>
      <c r="K29" s="90">
        <v>6117565</v>
      </c>
      <c r="L29" s="13">
        <f t="shared" si="0"/>
        <v>7993</v>
      </c>
      <c r="M29" s="13">
        <f t="shared" si="1"/>
        <v>0</v>
      </c>
      <c r="N29" s="16">
        <f t="shared" si="2"/>
        <v>7993</v>
      </c>
      <c r="O29" s="13"/>
      <c r="P29" s="13">
        <f t="shared" si="3"/>
        <v>6300083</v>
      </c>
      <c r="Q29" s="13">
        <f t="shared" si="4"/>
        <v>6178741</v>
      </c>
      <c r="R29" s="13">
        <f t="shared" si="5"/>
        <v>0</v>
      </c>
      <c r="S29" s="13">
        <f t="shared" si="6"/>
        <v>6300083</v>
      </c>
      <c r="T29" s="13">
        <f t="shared" si="7"/>
        <v>0</v>
      </c>
      <c r="U29" s="11"/>
      <c r="V29" s="11"/>
      <c r="W29" s="11">
        <f t="shared" si="8"/>
        <v>0</v>
      </c>
      <c r="X29" s="11">
        <f t="shared" si="9"/>
        <v>0</v>
      </c>
      <c r="Y29" s="11">
        <f t="shared" si="10"/>
        <v>0</v>
      </c>
      <c r="Z29" s="11">
        <f t="shared" si="11"/>
        <v>0</v>
      </c>
      <c r="AA29" s="11">
        <f t="shared" si="12"/>
        <v>9224.5</v>
      </c>
      <c r="AB29" s="11">
        <f t="shared" si="13"/>
        <v>0</v>
      </c>
      <c r="AD29">
        <f t="shared" si="14"/>
        <v>0</v>
      </c>
      <c r="AF29">
        <f t="shared" si="15"/>
        <v>0</v>
      </c>
      <c r="AI29">
        <f t="shared" si="16"/>
        <v>441</v>
      </c>
    </row>
    <row r="30" spans="1:35" x14ac:dyDescent="0.35">
      <c r="A30" s="30">
        <v>23</v>
      </c>
      <c r="B30">
        <v>472</v>
      </c>
      <c r="C30" t="s">
        <v>29</v>
      </c>
      <c r="D30">
        <v>472</v>
      </c>
      <c r="E30">
        <v>7826</v>
      </c>
      <c r="F30" s="90">
        <v>1767.4</v>
      </c>
      <c r="G30" s="89">
        <v>7826</v>
      </c>
      <c r="H30">
        <v>174.47</v>
      </c>
      <c r="I30">
        <v>27.13</v>
      </c>
      <c r="J30" s="90">
        <v>1969</v>
      </c>
      <c r="K30" s="90">
        <v>13564023</v>
      </c>
      <c r="L30" s="13">
        <f t="shared" si="0"/>
        <v>7983</v>
      </c>
      <c r="M30" s="13">
        <f t="shared" si="1"/>
        <v>10</v>
      </c>
      <c r="N30" s="16">
        <f t="shared" si="2"/>
        <v>7993</v>
      </c>
      <c r="O30" s="13"/>
      <c r="P30" s="13">
        <f t="shared" si="3"/>
        <v>14109154</v>
      </c>
      <c r="Q30" s="13">
        <f t="shared" si="4"/>
        <v>13699663</v>
      </c>
      <c r="R30" s="13">
        <f t="shared" si="5"/>
        <v>0</v>
      </c>
      <c r="S30" s="13">
        <f t="shared" si="6"/>
        <v>14126828</v>
      </c>
      <c r="T30" s="13">
        <f t="shared" si="7"/>
        <v>0</v>
      </c>
      <c r="U30" s="11"/>
      <c r="V30" s="11"/>
      <c r="W30" s="11">
        <f t="shared" si="8"/>
        <v>17674</v>
      </c>
      <c r="X30" s="11">
        <f t="shared" si="9"/>
        <v>271</v>
      </c>
      <c r="Y30" s="11">
        <f t="shared" si="10"/>
        <v>1745</v>
      </c>
      <c r="Z30" s="11">
        <f t="shared" si="11"/>
        <v>19690</v>
      </c>
      <c r="AA30" s="11">
        <f t="shared" si="12"/>
        <v>0</v>
      </c>
      <c r="AB30" s="11">
        <f t="shared" si="13"/>
        <v>0</v>
      </c>
      <c r="AD30">
        <f t="shared" si="14"/>
        <v>0</v>
      </c>
      <c r="AF30">
        <f t="shared" si="15"/>
        <v>0</v>
      </c>
      <c r="AI30">
        <f t="shared" si="16"/>
        <v>472</v>
      </c>
    </row>
    <row r="31" spans="1:35" x14ac:dyDescent="0.35">
      <c r="A31" s="30">
        <v>24</v>
      </c>
      <c r="B31">
        <v>513</v>
      </c>
      <c r="C31" t="s">
        <v>30</v>
      </c>
      <c r="D31">
        <v>513</v>
      </c>
      <c r="E31">
        <v>7826</v>
      </c>
      <c r="F31">
        <v>341.1</v>
      </c>
      <c r="G31" s="89">
        <v>7826</v>
      </c>
      <c r="H31">
        <v>37.46</v>
      </c>
      <c r="I31">
        <v>26.53</v>
      </c>
      <c r="J31">
        <v>405.09</v>
      </c>
      <c r="K31" s="90">
        <v>2649884</v>
      </c>
      <c r="L31" s="13">
        <f t="shared" si="0"/>
        <v>7983</v>
      </c>
      <c r="M31" s="13">
        <f t="shared" si="1"/>
        <v>10</v>
      </c>
      <c r="N31" s="16">
        <f t="shared" si="2"/>
        <v>7993</v>
      </c>
      <c r="O31" s="13"/>
      <c r="P31" s="13">
        <f t="shared" si="3"/>
        <v>2723001</v>
      </c>
      <c r="Q31" s="13">
        <f t="shared" si="4"/>
        <v>2676383</v>
      </c>
      <c r="R31" s="13">
        <f t="shared" si="5"/>
        <v>0</v>
      </c>
      <c r="S31" s="13">
        <f t="shared" si="6"/>
        <v>2726412</v>
      </c>
      <c r="T31" s="13">
        <f t="shared" si="7"/>
        <v>0</v>
      </c>
      <c r="U31" s="11"/>
      <c r="V31" s="11"/>
      <c r="W31" s="11">
        <f t="shared" si="8"/>
        <v>3411</v>
      </c>
      <c r="X31" s="11">
        <f t="shared" si="9"/>
        <v>265</v>
      </c>
      <c r="Y31" s="11">
        <f t="shared" si="10"/>
        <v>375</v>
      </c>
      <c r="Z31" s="11">
        <f t="shared" si="11"/>
        <v>4051</v>
      </c>
      <c r="AA31" s="11">
        <f t="shared" si="12"/>
        <v>0</v>
      </c>
      <c r="AB31" s="11">
        <f t="shared" si="13"/>
        <v>0</v>
      </c>
      <c r="AD31">
        <f t="shared" si="14"/>
        <v>0</v>
      </c>
      <c r="AF31">
        <f t="shared" si="15"/>
        <v>0</v>
      </c>
      <c r="AI31">
        <f t="shared" si="16"/>
        <v>513</v>
      </c>
    </row>
    <row r="32" spans="1:35" x14ac:dyDescent="0.35">
      <c r="A32" s="30">
        <v>25</v>
      </c>
      <c r="B32">
        <v>540</v>
      </c>
      <c r="C32" t="s">
        <v>28</v>
      </c>
      <c r="D32">
        <v>540</v>
      </c>
      <c r="E32">
        <v>7826</v>
      </c>
      <c r="F32">
        <v>443</v>
      </c>
      <c r="G32" s="89">
        <v>7872</v>
      </c>
      <c r="H32">
        <v>64.569999999999993</v>
      </c>
      <c r="I32">
        <v>11.22</v>
      </c>
      <c r="J32">
        <v>518.79</v>
      </c>
      <c r="K32" s="90">
        <v>3508550</v>
      </c>
      <c r="L32" s="13">
        <f t="shared" si="0"/>
        <v>8029</v>
      </c>
      <c r="M32" s="13">
        <f t="shared" si="1"/>
        <v>0</v>
      </c>
      <c r="N32" s="16">
        <f t="shared" si="2"/>
        <v>8029</v>
      </c>
      <c r="O32" s="13"/>
      <c r="P32" s="13">
        <f t="shared" si="3"/>
        <v>3556847</v>
      </c>
      <c r="Q32" s="13">
        <f t="shared" si="4"/>
        <v>3543636</v>
      </c>
      <c r="R32" s="13">
        <f t="shared" si="5"/>
        <v>0</v>
      </c>
      <c r="S32" s="13">
        <f t="shared" si="6"/>
        <v>3556847</v>
      </c>
      <c r="T32" s="13">
        <f t="shared" si="7"/>
        <v>0</v>
      </c>
      <c r="U32" s="11"/>
      <c r="V32" s="11"/>
      <c r="W32" s="11">
        <f t="shared" si="8"/>
        <v>0</v>
      </c>
      <c r="X32" s="11">
        <f t="shared" si="9"/>
        <v>0</v>
      </c>
      <c r="Y32" s="11">
        <f t="shared" si="10"/>
        <v>0</v>
      </c>
      <c r="Z32" s="11">
        <f t="shared" si="11"/>
        <v>0</v>
      </c>
      <c r="AA32" s="11">
        <f t="shared" si="12"/>
        <v>5187.8999999999996</v>
      </c>
      <c r="AB32" s="11">
        <f t="shared" si="13"/>
        <v>0</v>
      </c>
      <c r="AD32">
        <f t="shared" si="14"/>
        <v>0</v>
      </c>
      <c r="AF32">
        <f t="shared" si="15"/>
        <v>0</v>
      </c>
      <c r="AI32">
        <f t="shared" si="16"/>
        <v>540</v>
      </c>
    </row>
    <row r="33" spans="1:35" x14ac:dyDescent="0.35">
      <c r="A33" s="30">
        <v>26</v>
      </c>
      <c r="B33">
        <v>549</v>
      </c>
      <c r="C33" t="s">
        <v>31</v>
      </c>
      <c r="D33">
        <v>549</v>
      </c>
      <c r="E33">
        <v>7826</v>
      </c>
      <c r="F33">
        <v>498.5</v>
      </c>
      <c r="G33" s="89">
        <v>7826</v>
      </c>
      <c r="H33">
        <v>66.900000000000006</v>
      </c>
      <c r="I33">
        <v>21.33</v>
      </c>
      <c r="J33">
        <v>586.73</v>
      </c>
      <c r="K33" s="90">
        <v>3999086</v>
      </c>
      <c r="L33" s="13">
        <f t="shared" si="0"/>
        <v>7983</v>
      </c>
      <c r="M33" s="13">
        <f t="shared" si="1"/>
        <v>10</v>
      </c>
      <c r="N33" s="16">
        <f t="shared" si="2"/>
        <v>7993</v>
      </c>
      <c r="O33" s="13"/>
      <c r="P33" s="13">
        <f t="shared" si="3"/>
        <v>3979526</v>
      </c>
      <c r="Q33" s="13">
        <f t="shared" si="4"/>
        <v>4039077</v>
      </c>
      <c r="R33" s="13">
        <f t="shared" si="5"/>
        <v>59551</v>
      </c>
      <c r="S33" s="13">
        <f t="shared" si="6"/>
        <v>3984511</v>
      </c>
      <c r="T33" s="13">
        <f t="shared" si="7"/>
        <v>54566</v>
      </c>
      <c r="U33" s="11"/>
      <c r="V33" s="11"/>
      <c r="W33" s="11">
        <f t="shared" si="8"/>
        <v>4985</v>
      </c>
      <c r="X33" s="11">
        <f t="shared" si="9"/>
        <v>213</v>
      </c>
      <c r="Y33" s="11">
        <f t="shared" si="10"/>
        <v>669</v>
      </c>
      <c r="Z33" s="11">
        <f t="shared" si="11"/>
        <v>5867</v>
      </c>
      <c r="AA33" s="11">
        <f t="shared" si="12"/>
        <v>0</v>
      </c>
      <c r="AB33" s="11">
        <f t="shared" si="13"/>
        <v>54566</v>
      </c>
      <c r="AD33">
        <f t="shared" si="14"/>
        <v>59551</v>
      </c>
      <c r="AF33">
        <f t="shared" si="15"/>
        <v>4985</v>
      </c>
      <c r="AI33">
        <f t="shared" si="16"/>
        <v>549</v>
      </c>
    </row>
    <row r="34" spans="1:35" x14ac:dyDescent="0.35">
      <c r="A34" s="30">
        <v>27</v>
      </c>
      <c r="B34">
        <v>576</v>
      </c>
      <c r="C34" t="s">
        <v>32</v>
      </c>
      <c r="D34">
        <v>576</v>
      </c>
      <c r="E34">
        <v>7826</v>
      </c>
      <c r="F34">
        <v>466.6</v>
      </c>
      <c r="G34" s="89">
        <v>7826</v>
      </c>
      <c r="H34">
        <v>58.41</v>
      </c>
      <c r="I34">
        <v>25.23</v>
      </c>
      <c r="J34">
        <v>550.24</v>
      </c>
      <c r="K34" s="90">
        <v>3709524</v>
      </c>
      <c r="L34" s="13">
        <f t="shared" si="0"/>
        <v>7983</v>
      </c>
      <c r="M34" s="13">
        <f t="shared" si="1"/>
        <v>10</v>
      </c>
      <c r="N34" s="16">
        <f t="shared" si="2"/>
        <v>7993</v>
      </c>
      <c r="O34" s="13"/>
      <c r="P34" s="13">
        <f t="shared" si="3"/>
        <v>3724868</v>
      </c>
      <c r="Q34" s="13">
        <f t="shared" si="4"/>
        <v>3746619</v>
      </c>
      <c r="R34" s="13">
        <f t="shared" si="5"/>
        <v>21751</v>
      </c>
      <c r="S34" s="13">
        <f t="shared" si="6"/>
        <v>3729534</v>
      </c>
      <c r="T34" s="13">
        <f t="shared" si="7"/>
        <v>17085</v>
      </c>
      <c r="U34" s="11"/>
      <c r="V34" s="11"/>
      <c r="W34" s="11">
        <f t="shared" si="8"/>
        <v>4666</v>
      </c>
      <c r="X34" s="11">
        <f t="shared" si="9"/>
        <v>252</v>
      </c>
      <c r="Y34" s="11">
        <f t="shared" si="10"/>
        <v>584</v>
      </c>
      <c r="Z34" s="11">
        <f t="shared" si="11"/>
        <v>5502</v>
      </c>
      <c r="AA34" s="11">
        <f t="shared" si="12"/>
        <v>0</v>
      </c>
      <c r="AB34" s="11">
        <f t="shared" si="13"/>
        <v>17085</v>
      </c>
      <c r="AD34">
        <f t="shared" si="14"/>
        <v>21751</v>
      </c>
      <c r="AF34">
        <f t="shared" si="15"/>
        <v>4666</v>
      </c>
      <c r="AI34">
        <f t="shared" si="16"/>
        <v>576</v>
      </c>
    </row>
    <row r="35" spans="1:35" x14ac:dyDescent="0.35">
      <c r="A35" s="30">
        <v>28</v>
      </c>
      <c r="B35">
        <v>585</v>
      </c>
      <c r="C35" t="s">
        <v>33</v>
      </c>
      <c r="D35">
        <v>585</v>
      </c>
      <c r="E35">
        <v>7826</v>
      </c>
      <c r="F35">
        <v>603.70000000000005</v>
      </c>
      <c r="G35" s="89">
        <v>7848</v>
      </c>
      <c r="H35">
        <v>46.68</v>
      </c>
      <c r="I35">
        <v>15.47</v>
      </c>
      <c r="J35">
        <v>665.85</v>
      </c>
      <c r="K35" s="90">
        <v>4875962</v>
      </c>
      <c r="L35" s="13">
        <f t="shared" si="0"/>
        <v>8005</v>
      </c>
      <c r="M35" s="13">
        <f t="shared" si="1"/>
        <v>0</v>
      </c>
      <c r="N35" s="16">
        <f t="shared" si="2"/>
        <v>8005</v>
      </c>
      <c r="O35" s="13"/>
      <c r="P35" s="13">
        <f t="shared" si="3"/>
        <v>4832619</v>
      </c>
      <c r="Q35" s="13">
        <f t="shared" si="4"/>
        <v>4924722</v>
      </c>
      <c r="R35" s="13">
        <f t="shared" si="5"/>
        <v>92103</v>
      </c>
      <c r="S35" s="13">
        <f t="shared" si="6"/>
        <v>4832619</v>
      </c>
      <c r="T35" s="13">
        <f t="shared" si="7"/>
        <v>92103</v>
      </c>
      <c r="U35" s="11"/>
      <c r="V35" s="11"/>
      <c r="W35" s="11">
        <f t="shared" si="8"/>
        <v>0</v>
      </c>
      <c r="X35" s="11">
        <f t="shared" si="9"/>
        <v>0</v>
      </c>
      <c r="Y35" s="11">
        <f t="shared" si="10"/>
        <v>0</v>
      </c>
      <c r="Z35" s="11">
        <f t="shared" si="11"/>
        <v>0</v>
      </c>
      <c r="AA35" s="11">
        <f t="shared" si="12"/>
        <v>6658.5</v>
      </c>
      <c r="AB35" s="11">
        <f t="shared" si="13"/>
        <v>92103</v>
      </c>
      <c r="AD35">
        <f t="shared" si="14"/>
        <v>92103</v>
      </c>
      <c r="AF35">
        <f t="shared" si="15"/>
        <v>0</v>
      </c>
      <c r="AI35">
        <f t="shared" si="16"/>
        <v>585</v>
      </c>
    </row>
    <row r="36" spans="1:35" x14ac:dyDescent="0.35">
      <c r="A36" s="30">
        <v>29</v>
      </c>
      <c r="B36">
        <v>594</v>
      </c>
      <c r="C36" t="s">
        <v>34</v>
      </c>
      <c r="D36">
        <v>594</v>
      </c>
      <c r="E36">
        <v>7826</v>
      </c>
      <c r="F36">
        <v>705.4</v>
      </c>
      <c r="G36" s="89">
        <v>7826</v>
      </c>
      <c r="H36">
        <v>96.35</v>
      </c>
      <c r="I36">
        <v>26.37</v>
      </c>
      <c r="J36">
        <v>828.12</v>
      </c>
      <c r="K36" s="90">
        <v>5846805</v>
      </c>
      <c r="L36" s="13">
        <f t="shared" si="0"/>
        <v>7983</v>
      </c>
      <c r="M36" s="13">
        <f t="shared" si="1"/>
        <v>10</v>
      </c>
      <c r="N36" s="16">
        <f t="shared" si="2"/>
        <v>7993</v>
      </c>
      <c r="O36" s="13"/>
      <c r="P36" s="13">
        <f t="shared" si="3"/>
        <v>5631208</v>
      </c>
      <c r="Q36" s="13">
        <f t="shared" si="4"/>
        <v>5905273</v>
      </c>
      <c r="R36" s="13">
        <f t="shared" si="5"/>
        <v>274065</v>
      </c>
      <c r="S36" s="13">
        <f t="shared" si="6"/>
        <v>5638262</v>
      </c>
      <c r="T36" s="13">
        <f t="shared" si="7"/>
        <v>267011</v>
      </c>
      <c r="U36" s="11"/>
      <c r="V36" s="11"/>
      <c r="W36" s="11">
        <f t="shared" si="8"/>
        <v>7054</v>
      </c>
      <c r="X36" s="11">
        <f t="shared" si="9"/>
        <v>264</v>
      </c>
      <c r="Y36" s="11">
        <f t="shared" si="10"/>
        <v>964</v>
      </c>
      <c r="Z36" s="11">
        <f t="shared" si="11"/>
        <v>8282</v>
      </c>
      <c r="AA36" s="11">
        <f t="shared" si="12"/>
        <v>0</v>
      </c>
      <c r="AB36" s="11">
        <f t="shared" si="13"/>
        <v>267011</v>
      </c>
      <c r="AD36">
        <f t="shared" si="14"/>
        <v>274065</v>
      </c>
      <c r="AF36">
        <f t="shared" si="15"/>
        <v>7054</v>
      </c>
      <c r="AI36">
        <f t="shared" si="16"/>
        <v>594</v>
      </c>
    </row>
    <row r="37" spans="1:35" x14ac:dyDescent="0.35">
      <c r="A37" s="30">
        <v>30</v>
      </c>
      <c r="B37">
        <v>603</v>
      </c>
      <c r="C37" t="s">
        <v>35</v>
      </c>
      <c r="D37">
        <v>603</v>
      </c>
      <c r="E37">
        <v>7826</v>
      </c>
      <c r="F37">
        <v>165.1</v>
      </c>
      <c r="G37" s="89">
        <v>7922</v>
      </c>
      <c r="H37">
        <v>16.739999999999998</v>
      </c>
      <c r="I37">
        <v>23.99</v>
      </c>
      <c r="J37">
        <v>205.83</v>
      </c>
      <c r="K37" s="90">
        <v>1269897</v>
      </c>
      <c r="L37" s="13">
        <f t="shared" si="0"/>
        <v>8079</v>
      </c>
      <c r="M37" s="13">
        <f t="shared" si="1"/>
        <v>0</v>
      </c>
      <c r="N37" s="16">
        <f t="shared" si="2"/>
        <v>8079</v>
      </c>
      <c r="O37" s="13"/>
      <c r="P37" s="13">
        <f t="shared" si="3"/>
        <v>1333843</v>
      </c>
      <c r="Q37" s="13">
        <f t="shared" si="4"/>
        <v>1282596</v>
      </c>
      <c r="R37" s="13">
        <f t="shared" si="5"/>
        <v>0</v>
      </c>
      <c r="S37" s="13">
        <f t="shared" si="6"/>
        <v>1333843</v>
      </c>
      <c r="T37" s="13">
        <f t="shared" si="7"/>
        <v>0</v>
      </c>
      <c r="U37" s="11"/>
      <c r="V37" s="11"/>
      <c r="W37" s="11">
        <f t="shared" si="8"/>
        <v>0</v>
      </c>
      <c r="X37" s="11">
        <f t="shared" si="9"/>
        <v>0</v>
      </c>
      <c r="Y37" s="11">
        <f t="shared" si="10"/>
        <v>0</v>
      </c>
      <c r="Z37" s="11">
        <f t="shared" si="11"/>
        <v>0</v>
      </c>
      <c r="AA37" s="11">
        <f t="shared" si="12"/>
        <v>2058.3000000000002</v>
      </c>
      <c r="AB37" s="11">
        <f t="shared" si="13"/>
        <v>0</v>
      </c>
      <c r="AD37">
        <f t="shared" si="14"/>
        <v>0</v>
      </c>
      <c r="AF37">
        <f t="shared" si="15"/>
        <v>0</v>
      </c>
      <c r="AI37">
        <f t="shared" si="16"/>
        <v>603</v>
      </c>
    </row>
    <row r="38" spans="1:35" x14ac:dyDescent="0.35">
      <c r="A38" s="30">
        <v>31</v>
      </c>
      <c r="B38">
        <v>609</v>
      </c>
      <c r="C38" t="s">
        <v>36</v>
      </c>
      <c r="D38">
        <v>609</v>
      </c>
      <c r="E38">
        <v>7826</v>
      </c>
      <c r="F38" s="90">
        <v>1475.6</v>
      </c>
      <c r="G38" s="89">
        <v>7856</v>
      </c>
      <c r="H38">
        <v>136.96</v>
      </c>
      <c r="I38">
        <v>16.75</v>
      </c>
      <c r="J38" s="90">
        <v>1629.31</v>
      </c>
      <c r="K38" s="90">
        <v>11642592</v>
      </c>
      <c r="L38" s="13">
        <f t="shared" si="0"/>
        <v>8013</v>
      </c>
      <c r="M38" s="13">
        <f t="shared" si="1"/>
        <v>0</v>
      </c>
      <c r="N38" s="16">
        <f t="shared" si="2"/>
        <v>8013</v>
      </c>
      <c r="O38" s="13"/>
      <c r="P38" s="13">
        <f t="shared" si="3"/>
        <v>11823983</v>
      </c>
      <c r="Q38" s="13">
        <f t="shared" si="4"/>
        <v>11759018</v>
      </c>
      <c r="R38" s="13">
        <f t="shared" si="5"/>
        <v>0</v>
      </c>
      <c r="S38" s="13">
        <f t="shared" si="6"/>
        <v>11823983</v>
      </c>
      <c r="T38" s="13">
        <f t="shared" si="7"/>
        <v>0</v>
      </c>
      <c r="U38" s="11"/>
      <c r="V38" s="11"/>
      <c r="W38" s="11">
        <f t="shared" si="8"/>
        <v>0</v>
      </c>
      <c r="X38" s="11">
        <f t="shared" si="9"/>
        <v>0</v>
      </c>
      <c r="Y38" s="11">
        <f t="shared" si="10"/>
        <v>0</v>
      </c>
      <c r="Z38" s="11">
        <f t="shared" si="11"/>
        <v>0</v>
      </c>
      <c r="AA38" s="11">
        <f t="shared" si="12"/>
        <v>16293.099999999999</v>
      </c>
      <c r="AB38" s="11">
        <f t="shared" si="13"/>
        <v>0</v>
      </c>
      <c r="AD38">
        <f t="shared" si="14"/>
        <v>0</v>
      </c>
      <c r="AF38">
        <f t="shared" si="15"/>
        <v>0</v>
      </c>
      <c r="AI38">
        <f t="shared" si="16"/>
        <v>609</v>
      </c>
    </row>
    <row r="39" spans="1:35" x14ac:dyDescent="0.35">
      <c r="A39" s="30">
        <v>32</v>
      </c>
      <c r="B39">
        <v>621</v>
      </c>
      <c r="C39" t="s">
        <v>37</v>
      </c>
      <c r="D39">
        <v>621</v>
      </c>
      <c r="E39">
        <v>7826</v>
      </c>
      <c r="F39" s="90">
        <v>3825.6</v>
      </c>
      <c r="G39" s="89">
        <v>7865</v>
      </c>
      <c r="H39">
        <v>520.20000000000005</v>
      </c>
      <c r="I39">
        <v>54.58</v>
      </c>
      <c r="J39" s="90">
        <v>4400.38</v>
      </c>
      <c r="K39" s="90">
        <v>31086413</v>
      </c>
      <c r="L39" s="13">
        <f t="shared" si="0"/>
        <v>8022</v>
      </c>
      <c r="M39" s="13">
        <f t="shared" si="1"/>
        <v>0</v>
      </c>
      <c r="N39" s="16">
        <f t="shared" si="2"/>
        <v>8022</v>
      </c>
      <c r="O39" s="13"/>
      <c r="P39" s="13">
        <f t="shared" si="3"/>
        <v>30688963</v>
      </c>
      <c r="Q39" s="13">
        <f t="shared" si="4"/>
        <v>31397277</v>
      </c>
      <c r="R39" s="13">
        <f t="shared" si="5"/>
        <v>708314</v>
      </c>
      <c r="S39" s="13">
        <f t="shared" si="6"/>
        <v>30688963</v>
      </c>
      <c r="T39" s="13">
        <f t="shared" si="7"/>
        <v>708314</v>
      </c>
      <c r="U39" s="11"/>
      <c r="V39" s="11"/>
      <c r="W39" s="11">
        <f t="shared" si="8"/>
        <v>0</v>
      </c>
      <c r="X39" s="11">
        <f t="shared" si="9"/>
        <v>0</v>
      </c>
      <c r="Y39" s="11">
        <f t="shared" si="10"/>
        <v>0</v>
      </c>
      <c r="Z39" s="11">
        <f t="shared" si="11"/>
        <v>0</v>
      </c>
      <c r="AA39" s="11">
        <f t="shared" si="12"/>
        <v>44003.8</v>
      </c>
      <c r="AB39" s="11">
        <f t="shared" si="13"/>
        <v>708314</v>
      </c>
      <c r="AD39">
        <f t="shared" si="14"/>
        <v>708314</v>
      </c>
      <c r="AF39">
        <f t="shared" si="15"/>
        <v>0</v>
      </c>
      <c r="AI39">
        <f t="shared" si="16"/>
        <v>621</v>
      </c>
    </row>
    <row r="40" spans="1:35" x14ac:dyDescent="0.35">
      <c r="A40" s="30">
        <v>33</v>
      </c>
      <c r="B40">
        <v>657</v>
      </c>
      <c r="C40" t="s">
        <v>340</v>
      </c>
      <c r="D40">
        <v>657</v>
      </c>
      <c r="E40">
        <v>7826</v>
      </c>
      <c r="F40">
        <v>789.1</v>
      </c>
      <c r="G40" s="89">
        <v>7826</v>
      </c>
      <c r="H40">
        <v>79.23</v>
      </c>
      <c r="I40">
        <v>22.68</v>
      </c>
      <c r="J40">
        <v>891.01</v>
      </c>
      <c r="K40" s="90">
        <v>6220887</v>
      </c>
      <c r="L40" s="13">
        <f t="shared" si="0"/>
        <v>7983</v>
      </c>
      <c r="M40" s="13">
        <f t="shared" si="1"/>
        <v>10</v>
      </c>
      <c r="N40" s="16">
        <f t="shared" si="2"/>
        <v>7993</v>
      </c>
      <c r="O40" s="13"/>
      <c r="P40" s="13">
        <f t="shared" si="3"/>
        <v>6299385</v>
      </c>
      <c r="Q40" s="13">
        <f t="shared" si="4"/>
        <v>6283096</v>
      </c>
      <c r="R40" s="13">
        <f t="shared" si="5"/>
        <v>0</v>
      </c>
      <c r="S40" s="13">
        <f t="shared" si="6"/>
        <v>6307276</v>
      </c>
      <c r="T40" s="13">
        <f t="shared" si="7"/>
        <v>0</v>
      </c>
      <c r="U40" s="11"/>
      <c r="V40" s="11"/>
      <c r="W40" s="11">
        <f t="shared" si="8"/>
        <v>7891</v>
      </c>
      <c r="X40" s="11">
        <f t="shared" si="9"/>
        <v>227</v>
      </c>
      <c r="Y40" s="11">
        <f t="shared" si="10"/>
        <v>792</v>
      </c>
      <c r="Z40" s="11">
        <f t="shared" si="11"/>
        <v>8910</v>
      </c>
      <c r="AA40" s="11">
        <f t="shared" si="12"/>
        <v>0</v>
      </c>
      <c r="AB40" s="11">
        <f t="shared" si="13"/>
        <v>0</v>
      </c>
      <c r="AD40">
        <f t="shared" si="14"/>
        <v>0</v>
      </c>
      <c r="AF40">
        <f t="shared" si="15"/>
        <v>0</v>
      </c>
      <c r="AI40">
        <f t="shared" si="16"/>
        <v>657</v>
      </c>
    </row>
    <row r="41" spans="1:35" x14ac:dyDescent="0.35">
      <c r="A41" s="30">
        <v>34</v>
      </c>
      <c r="B41">
        <v>720</v>
      </c>
      <c r="C41" t="s">
        <v>38</v>
      </c>
      <c r="D41">
        <v>720</v>
      </c>
      <c r="E41">
        <v>7826</v>
      </c>
      <c r="F41" s="90">
        <v>2662.4</v>
      </c>
      <c r="G41" s="89">
        <v>7826</v>
      </c>
      <c r="H41">
        <v>309.36</v>
      </c>
      <c r="I41">
        <v>43.61</v>
      </c>
      <c r="J41" s="90">
        <v>3015.37</v>
      </c>
      <c r="K41" s="90">
        <v>20033777</v>
      </c>
      <c r="L41" s="13">
        <f t="shared" si="0"/>
        <v>7983</v>
      </c>
      <c r="M41" s="13">
        <f t="shared" si="1"/>
        <v>10</v>
      </c>
      <c r="N41" s="16">
        <f t="shared" si="2"/>
        <v>7993</v>
      </c>
      <c r="O41" s="13"/>
      <c r="P41" s="13">
        <f t="shared" si="3"/>
        <v>21253939</v>
      </c>
      <c r="Q41" s="13">
        <f t="shared" si="4"/>
        <v>20234115</v>
      </c>
      <c r="R41" s="13">
        <f t="shared" si="5"/>
        <v>0</v>
      </c>
      <c r="S41" s="13">
        <f t="shared" si="6"/>
        <v>21280563</v>
      </c>
      <c r="T41" s="13">
        <f t="shared" si="7"/>
        <v>0</v>
      </c>
      <c r="U41" s="11"/>
      <c r="V41" s="11"/>
      <c r="W41" s="11">
        <f t="shared" si="8"/>
        <v>26624</v>
      </c>
      <c r="X41" s="11">
        <f t="shared" si="9"/>
        <v>436</v>
      </c>
      <c r="Y41" s="11">
        <f t="shared" si="10"/>
        <v>3094</v>
      </c>
      <c r="Z41" s="11">
        <f t="shared" si="11"/>
        <v>30154</v>
      </c>
      <c r="AA41" s="11">
        <f t="shared" si="12"/>
        <v>0</v>
      </c>
      <c r="AB41" s="11">
        <f t="shared" si="13"/>
        <v>0</v>
      </c>
      <c r="AD41">
        <f t="shared" si="14"/>
        <v>0</v>
      </c>
      <c r="AF41">
        <f t="shared" si="15"/>
        <v>0</v>
      </c>
      <c r="AI41">
        <f t="shared" si="16"/>
        <v>720</v>
      </c>
    </row>
    <row r="42" spans="1:35" x14ac:dyDescent="0.35">
      <c r="A42" s="30">
        <v>35</v>
      </c>
      <c r="B42">
        <v>729</v>
      </c>
      <c r="C42" t="s">
        <v>39</v>
      </c>
      <c r="D42">
        <v>729</v>
      </c>
      <c r="E42">
        <v>7826</v>
      </c>
      <c r="F42" s="90">
        <v>1984</v>
      </c>
      <c r="G42" s="89">
        <v>7826</v>
      </c>
      <c r="H42">
        <v>354.06</v>
      </c>
      <c r="I42">
        <v>42.61</v>
      </c>
      <c r="J42" s="90">
        <v>2380.67</v>
      </c>
      <c r="K42" s="90">
        <v>15622261</v>
      </c>
      <c r="L42" s="13">
        <f t="shared" si="0"/>
        <v>7983</v>
      </c>
      <c r="M42" s="13">
        <f t="shared" si="1"/>
        <v>10</v>
      </c>
      <c r="N42" s="16">
        <f t="shared" si="2"/>
        <v>7993</v>
      </c>
      <c r="O42" s="13"/>
      <c r="P42" s="13">
        <f t="shared" si="3"/>
        <v>15838272</v>
      </c>
      <c r="Q42" s="13">
        <f t="shared" si="4"/>
        <v>15778484</v>
      </c>
      <c r="R42" s="13">
        <f t="shared" si="5"/>
        <v>0</v>
      </c>
      <c r="S42" s="13">
        <f t="shared" si="6"/>
        <v>15858112</v>
      </c>
      <c r="T42" s="13">
        <f t="shared" si="7"/>
        <v>0</v>
      </c>
      <c r="U42" s="11"/>
      <c r="V42" s="11"/>
      <c r="W42" s="11">
        <f t="shared" si="8"/>
        <v>19840</v>
      </c>
      <c r="X42" s="11">
        <f t="shared" si="9"/>
        <v>426</v>
      </c>
      <c r="Y42" s="11">
        <f t="shared" si="10"/>
        <v>3541</v>
      </c>
      <c r="Z42" s="11">
        <f t="shared" si="11"/>
        <v>23807</v>
      </c>
      <c r="AA42" s="11">
        <f t="shared" si="12"/>
        <v>0</v>
      </c>
      <c r="AB42" s="11">
        <f t="shared" si="13"/>
        <v>0</v>
      </c>
      <c r="AD42">
        <f t="shared" si="14"/>
        <v>0</v>
      </c>
      <c r="AF42">
        <f t="shared" si="15"/>
        <v>0</v>
      </c>
      <c r="AI42">
        <f t="shared" si="16"/>
        <v>729</v>
      </c>
    </row>
    <row r="43" spans="1:35" x14ac:dyDescent="0.35">
      <c r="A43" s="30">
        <v>36</v>
      </c>
      <c r="B43">
        <v>747</v>
      </c>
      <c r="C43" t="s">
        <v>40</v>
      </c>
      <c r="D43">
        <v>747</v>
      </c>
      <c r="E43">
        <v>7826</v>
      </c>
      <c r="F43">
        <v>546.70000000000005</v>
      </c>
      <c r="G43" s="89">
        <v>7826</v>
      </c>
      <c r="H43">
        <v>75.91</v>
      </c>
      <c r="I43">
        <v>39.29</v>
      </c>
      <c r="J43">
        <v>661.9</v>
      </c>
      <c r="K43" s="90">
        <v>4410734</v>
      </c>
      <c r="L43" s="13">
        <f t="shared" si="0"/>
        <v>7983</v>
      </c>
      <c r="M43" s="13">
        <f t="shared" si="1"/>
        <v>10</v>
      </c>
      <c r="N43" s="16">
        <f t="shared" si="2"/>
        <v>7993</v>
      </c>
      <c r="O43" s="13"/>
      <c r="P43" s="13">
        <f t="shared" si="3"/>
        <v>4364306</v>
      </c>
      <c r="Q43" s="13">
        <f t="shared" si="4"/>
        <v>4454841</v>
      </c>
      <c r="R43" s="13">
        <f t="shared" si="5"/>
        <v>90535</v>
      </c>
      <c r="S43" s="13">
        <f t="shared" si="6"/>
        <v>4369773</v>
      </c>
      <c r="T43" s="13">
        <f t="shared" si="7"/>
        <v>85068</v>
      </c>
      <c r="U43" s="11"/>
      <c r="V43" s="11"/>
      <c r="W43" s="11">
        <f t="shared" si="8"/>
        <v>5467</v>
      </c>
      <c r="X43" s="11">
        <f t="shared" si="9"/>
        <v>393</v>
      </c>
      <c r="Y43" s="11">
        <f t="shared" si="10"/>
        <v>759</v>
      </c>
      <c r="Z43" s="11">
        <f t="shared" si="11"/>
        <v>6619</v>
      </c>
      <c r="AA43" s="11">
        <f t="shared" si="12"/>
        <v>0</v>
      </c>
      <c r="AB43" s="11">
        <f t="shared" si="13"/>
        <v>85068</v>
      </c>
      <c r="AD43">
        <f t="shared" si="14"/>
        <v>90535</v>
      </c>
      <c r="AF43">
        <f t="shared" si="15"/>
        <v>5467</v>
      </c>
      <c r="AI43">
        <f t="shared" si="16"/>
        <v>747</v>
      </c>
    </row>
    <row r="44" spans="1:35" x14ac:dyDescent="0.35">
      <c r="A44" s="30">
        <v>37</v>
      </c>
      <c r="B44">
        <v>819</v>
      </c>
      <c r="C44" t="s">
        <v>286</v>
      </c>
      <c r="D44">
        <v>819</v>
      </c>
      <c r="E44">
        <v>7826</v>
      </c>
      <c r="F44">
        <v>587.9</v>
      </c>
      <c r="G44" s="89">
        <v>7826</v>
      </c>
      <c r="H44">
        <v>51.04</v>
      </c>
      <c r="I44">
        <v>20.46</v>
      </c>
      <c r="J44">
        <v>659.4</v>
      </c>
      <c r="K44" s="90">
        <v>4542993</v>
      </c>
      <c r="L44" s="13">
        <f t="shared" si="0"/>
        <v>7983</v>
      </c>
      <c r="M44" s="13">
        <f t="shared" si="1"/>
        <v>10</v>
      </c>
      <c r="N44" s="16">
        <f t="shared" si="2"/>
        <v>7993</v>
      </c>
      <c r="O44" s="13"/>
      <c r="P44" s="13">
        <f t="shared" si="3"/>
        <v>4693206</v>
      </c>
      <c r="Q44" s="13">
        <f t="shared" si="4"/>
        <v>4588423</v>
      </c>
      <c r="R44" s="13">
        <f t="shared" si="5"/>
        <v>0</v>
      </c>
      <c r="S44" s="13">
        <f t="shared" si="6"/>
        <v>4699085</v>
      </c>
      <c r="T44" s="13">
        <f t="shared" si="7"/>
        <v>0</v>
      </c>
      <c r="U44" s="11"/>
      <c r="V44" s="11"/>
      <c r="W44" s="11">
        <f t="shared" si="8"/>
        <v>5879</v>
      </c>
      <c r="X44" s="11">
        <f t="shared" si="9"/>
        <v>205</v>
      </c>
      <c r="Y44" s="11">
        <f t="shared" si="10"/>
        <v>510</v>
      </c>
      <c r="Z44" s="11">
        <f t="shared" si="11"/>
        <v>6594</v>
      </c>
      <c r="AA44" s="11">
        <f t="shared" si="12"/>
        <v>0</v>
      </c>
      <c r="AB44" s="11">
        <f t="shared" si="13"/>
        <v>0</v>
      </c>
      <c r="AD44">
        <f t="shared" si="14"/>
        <v>0</v>
      </c>
      <c r="AF44">
        <f t="shared" si="15"/>
        <v>0</v>
      </c>
      <c r="AI44">
        <f t="shared" si="16"/>
        <v>819</v>
      </c>
    </row>
    <row r="45" spans="1:35" x14ac:dyDescent="0.35">
      <c r="A45" s="30">
        <v>38</v>
      </c>
      <c r="B45">
        <v>846</v>
      </c>
      <c r="C45" t="s">
        <v>388</v>
      </c>
      <c r="D45">
        <v>846</v>
      </c>
      <c r="E45">
        <v>7826</v>
      </c>
      <c r="F45">
        <v>518.4</v>
      </c>
      <c r="G45" s="89">
        <v>7826</v>
      </c>
      <c r="H45">
        <v>77.599999999999994</v>
      </c>
      <c r="I45">
        <v>27.29</v>
      </c>
      <c r="J45">
        <v>623.29</v>
      </c>
      <c r="K45" s="90">
        <v>4010825</v>
      </c>
      <c r="L45" s="13">
        <f t="shared" si="0"/>
        <v>7983</v>
      </c>
      <c r="M45" s="13">
        <f t="shared" si="1"/>
        <v>10</v>
      </c>
      <c r="N45" s="16">
        <f t="shared" si="2"/>
        <v>7993</v>
      </c>
      <c r="O45" s="13"/>
      <c r="P45" s="13">
        <f t="shared" si="3"/>
        <v>4138387</v>
      </c>
      <c r="Q45" s="13">
        <f t="shared" si="4"/>
        <v>4050933</v>
      </c>
      <c r="R45" s="13">
        <f t="shared" si="5"/>
        <v>0</v>
      </c>
      <c r="S45" s="13">
        <f t="shared" si="6"/>
        <v>4143571</v>
      </c>
      <c r="T45" s="13">
        <f t="shared" si="7"/>
        <v>0</v>
      </c>
      <c r="U45" s="11"/>
      <c r="V45" s="11"/>
      <c r="W45" s="11">
        <f t="shared" si="8"/>
        <v>5184</v>
      </c>
      <c r="X45" s="11">
        <f t="shared" si="9"/>
        <v>273</v>
      </c>
      <c r="Y45" s="11">
        <f t="shared" si="10"/>
        <v>776</v>
      </c>
      <c r="Z45" s="11">
        <f t="shared" si="11"/>
        <v>6233</v>
      </c>
      <c r="AA45" s="11">
        <f t="shared" si="12"/>
        <v>0</v>
      </c>
      <c r="AB45" s="11">
        <f t="shared" si="13"/>
        <v>0</v>
      </c>
      <c r="AD45">
        <f t="shared" si="14"/>
        <v>0</v>
      </c>
      <c r="AF45">
        <f t="shared" si="15"/>
        <v>0</v>
      </c>
      <c r="AI45">
        <f t="shared" si="16"/>
        <v>846</v>
      </c>
    </row>
    <row r="46" spans="1:35" x14ac:dyDescent="0.35">
      <c r="A46" s="30">
        <v>39</v>
      </c>
      <c r="B46">
        <v>873</v>
      </c>
      <c r="C46" t="s">
        <v>192</v>
      </c>
      <c r="D46">
        <v>873</v>
      </c>
      <c r="E46">
        <v>7826</v>
      </c>
      <c r="F46">
        <v>455.8</v>
      </c>
      <c r="G46" s="89">
        <v>7900</v>
      </c>
      <c r="H46">
        <v>69.290000000000006</v>
      </c>
      <c r="I46">
        <v>17.5</v>
      </c>
      <c r="J46">
        <v>542.59</v>
      </c>
      <c r="K46" s="90">
        <v>3728010</v>
      </c>
      <c r="L46" s="13">
        <f t="shared" si="0"/>
        <v>8057</v>
      </c>
      <c r="M46" s="13">
        <f t="shared" si="1"/>
        <v>0</v>
      </c>
      <c r="N46" s="16">
        <f t="shared" si="2"/>
        <v>8057</v>
      </c>
      <c r="O46" s="13"/>
      <c r="P46" s="13">
        <f t="shared" si="3"/>
        <v>3672381</v>
      </c>
      <c r="Q46" s="13">
        <f t="shared" si="4"/>
        <v>3765290</v>
      </c>
      <c r="R46" s="13">
        <f t="shared" si="5"/>
        <v>92909</v>
      </c>
      <c r="S46" s="13">
        <f t="shared" si="6"/>
        <v>3672381</v>
      </c>
      <c r="T46" s="13">
        <f t="shared" si="7"/>
        <v>92909</v>
      </c>
      <c r="U46" s="11"/>
      <c r="V46" s="11"/>
      <c r="W46" s="11">
        <f t="shared" si="8"/>
        <v>0</v>
      </c>
      <c r="X46" s="11">
        <f t="shared" si="9"/>
        <v>0</v>
      </c>
      <c r="Y46" s="11">
        <f t="shared" si="10"/>
        <v>0</v>
      </c>
      <c r="Z46" s="11">
        <f t="shared" si="11"/>
        <v>0</v>
      </c>
      <c r="AA46" s="11">
        <f t="shared" si="12"/>
        <v>5425.9000000000005</v>
      </c>
      <c r="AB46" s="11">
        <f t="shared" si="13"/>
        <v>92909</v>
      </c>
      <c r="AD46">
        <f t="shared" si="14"/>
        <v>92909</v>
      </c>
      <c r="AF46">
        <f t="shared" si="15"/>
        <v>0</v>
      </c>
      <c r="AI46">
        <f t="shared" si="16"/>
        <v>873</v>
      </c>
    </row>
    <row r="47" spans="1:35" x14ac:dyDescent="0.35">
      <c r="A47" s="30">
        <v>40</v>
      </c>
      <c r="B47">
        <v>882</v>
      </c>
      <c r="C47" t="s">
        <v>42</v>
      </c>
      <c r="D47">
        <v>882</v>
      </c>
      <c r="E47">
        <v>7826</v>
      </c>
      <c r="F47" s="90">
        <v>3673.1</v>
      </c>
      <c r="G47" s="89">
        <v>7826</v>
      </c>
      <c r="H47">
        <v>747.82</v>
      </c>
      <c r="I47">
        <v>56.74</v>
      </c>
      <c r="J47" s="90">
        <v>4477.66</v>
      </c>
      <c r="K47" s="90">
        <v>29712192</v>
      </c>
      <c r="L47" s="13">
        <f t="shared" si="0"/>
        <v>7983</v>
      </c>
      <c r="M47" s="13">
        <f t="shared" si="1"/>
        <v>10</v>
      </c>
      <c r="N47" s="16">
        <f t="shared" si="2"/>
        <v>7993</v>
      </c>
      <c r="O47" s="13"/>
      <c r="P47" s="13">
        <f t="shared" si="3"/>
        <v>29322357</v>
      </c>
      <c r="Q47" s="13">
        <f t="shared" si="4"/>
        <v>30009314</v>
      </c>
      <c r="R47" s="13">
        <f t="shared" si="5"/>
        <v>686957</v>
      </c>
      <c r="S47" s="13">
        <f t="shared" si="6"/>
        <v>29359088</v>
      </c>
      <c r="T47" s="13">
        <f t="shared" si="7"/>
        <v>650226</v>
      </c>
      <c r="U47" s="11"/>
      <c r="V47" s="11"/>
      <c r="W47" s="11">
        <f t="shared" si="8"/>
        <v>36731</v>
      </c>
      <c r="X47" s="11">
        <f t="shared" si="9"/>
        <v>567</v>
      </c>
      <c r="Y47" s="11">
        <f t="shared" si="10"/>
        <v>7478</v>
      </c>
      <c r="Z47" s="11">
        <f t="shared" si="11"/>
        <v>44776</v>
      </c>
      <c r="AA47" s="11">
        <f t="shared" si="12"/>
        <v>0</v>
      </c>
      <c r="AB47" s="11">
        <f t="shared" si="13"/>
        <v>650226</v>
      </c>
      <c r="AD47">
        <f t="shared" si="14"/>
        <v>686957</v>
      </c>
      <c r="AF47">
        <f t="shared" si="15"/>
        <v>36731</v>
      </c>
      <c r="AI47">
        <f t="shared" si="16"/>
        <v>882</v>
      </c>
    </row>
    <row r="48" spans="1:35" x14ac:dyDescent="0.35">
      <c r="A48" s="30">
        <v>41</v>
      </c>
      <c r="B48">
        <v>914</v>
      </c>
      <c r="C48" t="s">
        <v>44</v>
      </c>
      <c r="D48">
        <v>914</v>
      </c>
      <c r="E48">
        <v>7826</v>
      </c>
      <c r="F48">
        <v>419.4</v>
      </c>
      <c r="G48" s="89">
        <v>7841</v>
      </c>
      <c r="H48">
        <v>61.83</v>
      </c>
      <c r="I48">
        <v>25.74</v>
      </c>
      <c r="J48">
        <v>506.97</v>
      </c>
      <c r="K48" s="90">
        <v>3509632</v>
      </c>
      <c r="L48" s="13">
        <f t="shared" si="0"/>
        <v>7998</v>
      </c>
      <c r="M48" s="13">
        <f t="shared" si="1"/>
        <v>0</v>
      </c>
      <c r="N48" s="16">
        <f t="shared" si="2"/>
        <v>7998</v>
      </c>
      <c r="O48" s="13"/>
      <c r="P48" s="13">
        <f t="shared" si="3"/>
        <v>3354361</v>
      </c>
      <c r="Q48" s="13">
        <f t="shared" si="4"/>
        <v>3544728</v>
      </c>
      <c r="R48" s="13">
        <f t="shared" si="5"/>
        <v>190367</v>
      </c>
      <c r="S48" s="13">
        <f t="shared" si="6"/>
        <v>3354361</v>
      </c>
      <c r="T48" s="13">
        <f t="shared" si="7"/>
        <v>190367</v>
      </c>
      <c r="U48" s="11"/>
      <c r="V48" s="11"/>
      <c r="W48" s="11">
        <f t="shared" si="8"/>
        <v>0</v>
      </c>
      <c r="X48" s="11">
        <f t="shared" si="9"/>
        <v>0</v>
      </c>
      <c r="Y48" s="11">
        <f t="shared" si="10"/>
        <v>0</v>
      </c>
      <c r="Z48" s="11">
        <f t="shared" si="11"/>
        <v>0</v>
      </c>
      <c r="AA48" s="11">
        <f t="shared" si="12"/>
        <v>5069.7000000000007</v>
      </c>
      <c r="AB48" s="11">
        <f t="shared" si="13"/>
        <v>190367</v>
      </c>
      <c r="AD48">
        <f t="shared" si="14"/>
        <v>190367</v>
      </c>
      <c r="AF48">
        <f t="shared" si="15"/>
        <v>0</v>
      </c>
      <c r="AI48">
        <f t="shared" si="16"/>
        <v>914</v>
      </c>
    </row>
    <row r="49" spans="1:35" x14ac:dyDescent="0.35">
      <c r="A49" s="30">
        <v>42</v>
      </c>
      <c r="B49">
        <v>916</v>
      </c>
      <c r="C49" t="s">
        <v>43</v>
      </c>
      <c r="D49">
        <v>916</v>
      </c>
      <c r="E49">
        <v>7826</v>
      </c>
      <c r="F49">
        <v>277.10000000000002</v>
      </c>
      <c r="G49" s="89">
        <v>7961</v>
      </c>
      <c r="H49">
        <v>51.76</v>
      </c>
      <c r="I49">
        <v>31.24</v>
      </c>
      <c r="J49">
        <v>360.1</v>
      </c>
      <c r="K49" s="90">
        <v>2268089</v>
      </c>
      <c r="L49" s="13">
        <f t="shared" si="0"/>
        <v>8118</v>
      </c>
      <c r="M49" s="13">
        <f t="shared" si="1"/>
        <v>0</v>
      </c>
      <c r="N49" s="16">
        <f t="shared" si="2"/>
        <v>8118</v>
      </c>
      <c r="O49" s="13"/>
      <c r="P49" s="13">
        <f t="shared" si="3"/>
        <v>2249498</v>
      </c>
      <c r="Q49" s="13">
        <f t="shared" si="4"/>
        <v>2290770</v>
      </c>
      <c r="R49" s="13">
        <f t="shared" si="5"/>
        <v>41272</v>
      </c>
      <c r="S49" s="13">
        <f t="shared" si="6"/>
        <v>2249498</v>
      </c>
      <c r="T49" s="13">
        <f t="shared" si="7"/>
        <v>41272</v>
      </c>
      <c r="U49" s="11"/>
      <c r="V49" s="11"/>
      <c r="W49" s="11">
        <f t="shared" si="8"/>
        <v>0</v>
      </c>
      <c r="X49" s="11">
        <f t="shared" si="9"/>
        <v>0</v>
      </c>
      <c r="Y49" s="11">
        <f t="shared" si="10"/>
        <v>0</v>
      </c>
      <c r="Z49" s="11">
        <f t="shared" si="11"/>
        <v>0</v>
      </c>
      <c r="AA49" s="11">
        <f t="shared" si="12"/>
        <v>3601</v>
      </c>
      <c r="AB49" s="11">
        <f t="shared" si="13"/>
        <v>41272</v>
      </c>
      <c r="AD49">
        <f t="shared" si="14"/>
        <v>41272</v>
      </c>
      <c r="AF49">
        <f t="shared" si="15"/>
        <v>0</v>
      </c>
      <c r="AI49">
        <f t="shared" si="16"/>
        <v>916</v>
      </c>
    </row>
    <row r="50" spans="1:35" x14ac:dyDescent="0.35">
      <c r="A50" s="30">
        <v>43</v>
      </c>
      <c r="B50">
        <v>918</v>
      </c>
      <c r="C50" t="s">
        <v>45</v>
      </c>
      <c r="D50">
        <v>918</v>
      </c>
      <c r="E50">
        <v>7826</v>
      </c>
      <c r="F50">
        <v>350.6</v>
      </c>
      <c r="G50" s="89">
        <v>7850</v>
      </c>
      <c r="H50">
        <v>50.19</v>
      </c>
      <c r="I50">
        <v>27.88</v>
      </c>
      <c r="J50">
        <v>428.67</v>
      </c>
      <c r="K50" s="90">
        <v>2844055</v>
      </c>
      <c r="L50" s="13">
        <f t="shared" si="0"/>
        <v>8007</v>
      </c>
      <c r="M50" s="13">
        <f t="shared" si="1"/>
        <v>0</v>
      </c>
      <c r="N50" s="16">
        <f t="shared" si="2"/>
        <v>8007</v>
      </c>
      <c r="O50" s="13"/>
      <c r="P50" s="13">
        <f t="shared" si="3"/>
        <v>2807254</v>
      </c>
      <c r="Q50" s="13">
        <f t="shared" si="4"/>
        <v>2872496</v>
      </c>
      <c r="R50" s="13">
        <f t="shared" si="5"/>
        <v>65242</v>
      </c>
      <c r="S50" s="13">
        <f t="shared" si="6"/>
        <v>2807254</v>
      </c>
      <c r="T50" s="13">
        <f t="shared" si="7"/>
        <v>65242</v>
      </c>
      <c r="U50" s="11"/>
      <c r="V50" s="11"/>
      <c r="W50" s="11">
        <f t="shared" si="8"/>
        <v>0</v>
      </c>
      <c r="X50" s="11">
        <f t="shared" si="9"/>
        <v>0</v>
      </c>
      <c r="Y50" s="11">
        <f t="shared" si="10"/>
        <v>0</v>
      </c>
      <c r="Z50" s="11">
        <f t="shared" si="11"/>
        <v>0</v>
      </c>
      <c r="AA50" s="11">
        <f t="shared" si="12"/>
        <v>4286.7</v>
      </c>
      <c r="AB50" s="11">
        <f t="shared" si="13"/>
        <v>65242</v>
      </c>
      <c r="AD50">
        <f t="shared" si="14"/>
        <v>65242</v>
      </c>
      <c r="AF50">
        <f t="shared" si="15"/>
        <v>0</v>
      </c>
      <c r="AI50">
        <f t="shared" si="16"/>
        <v>918</v>
      </c>
    </row>
    <row r="51" spans="1:35" x14ac:dyDescent="0.35">
      <c r="A51" s="30">
        <v>44</v>
      </c>
      <c r="B51">
        <v>936</v>
      </c>
      <c r="C51" t="s">
        <v>46</v>
      </c>
      <c r="D51">
        <v>936</v>
      </c>
      <c r="E51">
        <v>7826</v>
      </c>
      <c r="F51">
        <v>808.3</v>
      </c>
      <c r="G51" s="89">
        <v>7826</v>
      </c>
      <c r="H51">
        <v>114.19</v>
      </c>
      <c r="I51">
        <v>18.38</v>
      </c>
      <c r="J51">
        <v>940.87</v>
      </c>
      <c r="K51" s="90">
        <v>6435320</v>
      </c>
      <c r="L51" s="13">
        <f t="shared" si="0"/>
        <v>7983</v>
      </c>
      <c r="M51" s="13">
        <f t="shared" si="1"/>
        <v>10</v>
      </c>
      <c r="N51" s="16">
        <f t="shared" si="2"/>
        <v>7993</v>
      </c>
      <c r="O51" s="13"/>
      <c r="P51" s="13">
        <f t="shared" si="3"/>
        <v>6452659</v>
      </c>
      <c r="Q51" s="13">
        <f t="shared" si="4"/>
        <v>6499673</v>
      </c>
      <c r="R51" s="13">
        <f t="shared" si="5"/>
        <v>47014</v>
      </c>
      <c r="S51" s="13">
        <f t="shared" si="6"/>
        <v>6460742</v>
      </c>
      <c r="T51" s="13">
        <f t="shared" si="7"/>
        <v>38931</v>
      </c>
      <c r="U51" s="11"/>
      <c r="V51" s="11"/>
      <c r="W51" s="11">
        <f t="shared" si="8"/>
        <v>8083</v>
      </c>
      <c r="X51" s="11">
        <f t="shared" si="9"/>
        <v>184</v>
      </c>
      <c r="Y51" s="11">
        <f t="shared" si="10"/>
        <v>1142</v>
      </c>
      <c r="Z51" s="11">
        <f t="shared" si="11"/>
        <v>9409</v>
      </c>
      <c r="AA51" s="11">
        <f t="shared" si="12"/>
        <v>0</v>
      </c>
      <c r="AB51" s="11">
        <f t="shared" si="13"/>
        <v>38931</v>
      </c>
      <c r="AD51">
        <f t="shared" si="14"/>
        <v>47014</v>
      </c>
      <c r="AF51">
        <f t="shared" si="15"/>
        <v>8083</v>
      </c>
      <c r="AI51">
        <f t="shared" si="16"/>
        <v>936</v>
      </c>
    </row>
    <row r="52" spans="1:35" x14ac:dyDescent="0.35">
      <c r="A52" s="30">
        <v>45</v>
      </c>
      <c r="B52">
        <v>977</v>
      </c>
      <c r="C52" t="s">
        <v>47</v>
      </c>
      <c r="D52">
        <v>977</v>
      </c>
      <c r="E52">
        <v>7826</v>
      </c>
      <c r="F52">
        <v>546.70000000000005</v>
      </c>
      <c r="G52" s="89">
        <v>7826</v>
      </c>
      <c r="H52">
        <v>95.88</v>
      </c>
      <c r="I52">
        <v>17.5</v>
      </c>
      <c r="J52">
        <v>660.08</v>
      </c>
      <c r="K52" s="90">
        <v>4228388</v>
      </c>
      <c r="L52" s="13">
        <f t="shared" si="0"/>
        <v>7983</v>
      </c>
      <c r="M52" s="13">
        <f t="shared" si="1"/>
        <v>10</v>
      </c>
      <c r="N52" s="16">
        <f t="shared" si="2"/>
        <v>7993</v>
      </c>
      <c r="O52" s="13"/>
      <c r="P52" s="13">
        <f t="shared" si="3"/>
        <v>4364306</v>
      </c>
      <c r="Q52" s="13">
        <f t="shared" si="4"/>
        <v>4270672</v>
      </c>
      <c r="R52" s="13">
        <f t="shared" si="5"/>
        <v>0</v>
      </c>
      <c r="S52" s="13">
        <f t="shared" si="6"/>
        <v>4369773</v>
      </c>
      <c r="T52" s="13">
        <f t="shared" si="7"/>
        <v>0</v>
      </c>
      <c r="U52" s="11"/>
      <c r="V52" s="11"/>
      <c r="W52" s="11">
        <f t="shared" si="8"/>
        <v>5467</v>
      </c>
      <c r="X52" s="11">
        <f t="shared" si="9"/>
        <v>175</v>
      </c>
      <c r="Y52" s="11">
        <f t="shared" si="10"/>
        <v>959</v>
      </c>
      <c r="Z52" s="11">
        <f t="shared" si="11"/>
        <v>6601</v>
      </c>
      <c r="AA52" s="11">
        <f t="shared" si="12"/>
        <v>0</v>
      </c>
      <c r="AB52" s="11">
        <f t="shared" si="13"/>
        <v>0</v>
      </c>
      <c r="AD52">
        <f t="shared" si="14"/>
        <v>0</v>
      </c>
      <c r="AF52">
        <f t="shared" si="15"/>
        <v>0</v>
      </c>
      <c r="AI52">
        <f t="shared" si="16"/>
        <v>977</v>
      </c>
    </row>
    <row r="53" spans="1:35" x14ac:dyDescent="0.35">
      <c r="A53" s="30">
        <v>46</v>
      </c>
      <c r="B53">
        <v>981</v>
      </c>
      <c r="C53" t="s">
        <v>48</v>
      </c>
      <c r="D53">
        <v>981</v>
      </c>
      <c r="E53">
        <v>7826</v>
      </c>
      <c r="F53" s="90">
        <v>1927.2</v>
      </c>
      <c r="G53" s="89">
        <v>7826</v>
      </c>
      <c r="H53">
        <v>218.47</v>
      </c>
      <c r="I53">
        <v>49.52</v>
      </c>
      <c r="J53" s="90">
        <v>2195.19</v>
      </c>
      <c r="K53" s="90">
        <v>15533045</v>
      </c>
      <c r="L53" s="13">
        <f t="shared" si="0"/>
        <v>7983</v>
      </c>
      <c r="M53" s="13">
        <f t="shared" si="1"/>
        <v>10</v>
      </c>
      <c r="N53" s="16">
        <f t="shared" si="2"/>
        <v>7993</v>
      </c>
      <c r="O53" s="13"/>
      <c r="P53" s="13">
        <f t="shared" si="3"/>
        <v>15384838</v>
      </c>
      <c r="Q53" s="13">
        <f t="shared" si="4"/>
        <v>15688375</v>
      </c>
      <c r="R53" s="13">
        <f t="shared" si="5"/>
        <v>303537</v>
      </c>
      <c r="S53" s="13">
        <f t="shared" si="6"/>
        <v>15404110</v>
      </c>
      <c r="T53" s="13">
        <f t="shared" si="7"/>
        <v>284265</v>
      </c>
      <c r="U53" s="11"/>
      <c r="V53" s="11"/>
      <c r="W53" s="11">
        <f t="shared" si="8"/>
        <v>19272</v>
      </c>
      <c r="X53" s="11">
        <f t="shared" si="9"/>
        <v>495</v>
      </c>
      <c r="Y53" s="11">
        <f t="shared" si="10"/>
        <v>2185</v>
      </c>
      <c r="Z53" s="11">
        <f t="shared" si="11"/>
        <v>21952</v>
      </c>
      <c r="AA53" s="11">
        <f t="shared" si="12"/>
        <v>0</v>
      </c>
      <c r="AB53" s="11">
        <f t="shared" si="13"/>
        <v>284265</v>
      </c>
      <c r="AD53">
        <f t="shared" si="14"/>
        <v>303537</v>
      </c>
      <c r="AF53">
        <f t="shared" si="15"/>
        <v>19272</v>
      </c>
      <c r="AI53">
        <f t="shared" si="16"/>
        <v>981</v>
      </c>
    </row>
    <row r="54" spans="1:35" x14ac:dyDescent="0.35">
      <c r="A54" s="30">
        <v>47</v>
      </c>
      <c r="B54">
        <v>999</v>
      </c>
      <c r="C54" t="s">
        <v>49</v>
      </c>
      <c r="D54">
        <v>999</v>
      </c>
      <c r="E54">
        <v>7826</v>
      </c>
      <c r="F54" s="90">
        <v>1549.1</v>
      </c>
      <c r="G54" s="89">
        <v>7826</v>
      </c>
      <c r="H54">
        <v>273.64</v>
      </c>
      <c r="I54">
        <v>56.01</v>
      </c>
      <c r="J54" s="90">
        <v>1878.75</v>
      </c>
      <c r="K54" s="90">
        <v>12628816</v>
      </c>
      <c r="L54" s="13">
        <f t="shared" si="0"/>
        <v>7983</v>
      </c>
      <c r="M54" s="13">
        <f t="shared" si="1"/>
        <v>10</v>
      </c>
      <c r="N54" s="16">
        <f t="shared" si="2"/>
        <v>7993</v>
      </c>
      <c r="O54" s="13"/>
      <c r="P54" s="13">
        <f t="shared" si="3"/>
        <v>12366465</v>
      </c>
      <c r="Q54" s="13">
        <f t="shared" si="4"/>
        <v>12755104</v>
      </c>
      <c r="R54" s="13">
        <f t="shared" si="5"/>
        <v>388639</v>
      </c>
      <c r="S54" s="13">
        <f t="shared" si="6"/>
        <v>12381956</v>
      </c>
      <c r="T54" s="13">
        <f t="shared" si="7"/>
        <v>373148</v>
      </c>
      <c r="U54" s="11"/>
      <c r="V54" s="11"/>
      <c r="W54" s="11">
        <f t="shared" si="8"/>
        <v>15491</v>
      </c>
      <c r="X54" s="11">
        <f t="shared" si="9"/>
        <v>560</v>
      </c>
      <c r="Y54" s="11">
        <f t="shared" si="10"/>
        <v>2736</v>
      </c>
      <c r="Z54" s="11">
        <f t="shared" si="11"/>
        <v>18787</v>
      </c>
      <c r="AA54" s="11">
        <f t="shared" si="12"/>
        <v>0</v>
      </c>
      <c r="AB54" s="11">
        <f t="shared" si="13"/>
        <v>373148</v>
      </c>
      <c r="AD54">
        <f t="shared" si="14"/>
        <v>388639</v>
      </c>
      <c r="AF54">
        <f t="shared" si="15"/>
        <v>15491</v>
      </c>
      <c r="AI54">
        <f t="shared" si="16"/>
        <v>999</v>
      </c>
    </row>
    <row r="55" spans="1:35" x14ac:dyDescent="0.35">
      <c r="A55" s="30">
        <v>48</v>
      </c>
      <c r="B55">
        <v>1044</v>
      </c>
      <c r="C55" t="s">
        <v>50</v>
      </c>
      <c r="D55">
        <v>1044</v>
      </c>
      <c r="E55">
        <v>7826</v>
      </c>
      <c r="F55" s="90">
        <v>5464.8</v>
      </c>
      <c r="G55" s="89">
        <v>7826</v>
      </c>
      <c r="H55">
        <v>806.39</v>
      </c>
      <c r="I55">
        <v>98.01</v>
      </c>
      <c r="J55" s="90">
        <v>6369.2</v>
      </c>
      <c r="K55" s="90">
        <v>43240215</v>
      </c>
      <c r="L55" s="13">
        <f t="shared" si="0"/>
        <v>7983</v>
      </c>
      <c r="M55" s="13">
        <f t="shared" si="1"/>
        <v>10</v>
      </c>
      <c r="N55" s="16">
        <f t="shared" si="2"/>
        <v>7993</v>
      </c>
      <c r="O55" s="13"/>
      <c r="P55" s="13">
        <f t="shared" si="3"/>
        <v>43625498</v>
      </c>
      <c r="Q55" s="13">
        <f t="shared" si="4"/>
        <v>43672617</v>
      </c>
      <c r="R55" s="13">
        <f t="shared" si="5"/>
        <v>47119</v>
      </c>
      <c r="S55" s="13">
        <f t="shared" si="6"/>
        <v>43680146</v>
      </c>
      <c r="T55" s="13">
        <f t="shared" si="7"/>
        <v>0</v>
      </c>
      <c r="U55" s="11"/>
      <c r="V55" s="11"/>
      <c r="W55" s="11">
        <f t="shared" si="8"/>
        <v>54648</v>
      </c>
      <c r="X55" s="11">
        <f t="shared" si="9"/>
        <v>980</v>
      </c>
      <c r="Y55" s="11">
        <f t="shared" si="10"/>
        <v>8064</v>
      </c>
      <c r="Z55" s="11">
        <f t="shared" si="11"/>
        <v>63692</v>
      </c>
      <c r="AA55" s="11">
        <f t="shared" si="12"/>
        <v>0</v>
      </c>
      <c r="AB55" s="11">
        <f t="shared" si="13"/>
        <v>0</v>
      </c>
      <c r="AD55">
        <f t="shared" si="14"/>
        <v>47119</v>
      </c>
      <c r="AF55">
        <f t="shared" si="15"/>
        <v>47119</v>
      </c>
      <c r="AI55">
        <f t="shared" si="16"/>
        <v>1044</v>
      </c>
    </row>
    <row r="56" spans="1:35" x14ac:dyDescent="0.35">
      <c r="A56" s="30">
        <v>49</v>
      </c>
      <c r="B56">
        <v>1053</v>
      </c>
      <c r="C56" t="s">
        <v>51</v>
      </c>
      <c r="D56">
        <v>1053</v>
      </c>
      <c r="E56">
        <v>7826</v>
      </c>
      <c r="F56" s="90">
        <v>16120.7</v>
      </c>
      <c r="G56" s="89">
        <v>7826</v>
      </c>
      <c r="H56" s="90">
        <v>2498.83</v>
      </c>
      <c r="I56">
        <v>444.02</v>
      </c>
      <c r="J56" s="90">
        <v>19063.55</v>
      </c>
      <c r="K56" s="90">
        <v>126307727</v>
      </c>
      <c r="L56" s="13">
        <f t="shared" si="0"/>
        <v>7983</v>
      </c>
      <c r="M56" s="13">
        <f t="shared" si="1"/>
        <v>10</v>
      </c>
      <c r="N56" s="16">
        <f t="shared" si="2"/>
        <v>7993</v>
      </c>
      <c r="O56" s="13"/>
      <c r="P56" s="13">
        <f t="shared" si="3"/>
        <v>128691548</v>
      </c>
      <c r="Q56" s="13">
        <f t="shared" si="4"/>
        <v>127570804</v>
      </c>
      <c r="R56" s="13">
        <f t="shared" si="5"/>
        <v>0</v>
      </c>
      <c r="S56" s="13">
        <f t="shared" si="6"/>
        <v>128852755</v>
      </c>
      <c r="T56" s="13">
        <f t="shared" si="7"/>
        <v>0</v>
      </c>
      <c r="U56" s="11"/>
      <c r="V56" s="11"/>
      <c r="W56" s="11">
        <f t="shared" si="8"/>
        <v>161207</v>
      </c>
      <c r="X56" s="11">
        <f t="shared" si="9"/>
        <v>4440</v>
      </c>
      <c r="Y56" s="11">
        <f t="shared" si="10"/>
        <v>24988</v>
      </c>
      <c r="Z56" s="11">
        <f t="shared" si="11"/>
        <v>190635</v>
      </c>
      <c r="AA56" s="11">
        <f t="shared" si="12"/>
        <v>0</v>
      </c>
      <c r="AB56" s="11">
        <f t="shared" si="13"/>
        <v>0</v>
      </c>
      <c r="AD56">
        <f t="shared" si="14"/>
        <v>0</v>
      </c>
      <c r="AF56">
        <f t="shared" si="15"/>
        <v>0</v>
      </c>
      <c r="AI56">
        <f t="shared" si="16"/>
        <v>1053</v>
      </c>
    </row>
    <row r="57" spans="1:35" x14ac:dyDescent="0.35">
      <c r="A57" s="30">
        <v>50</v>
      </c>
      <c r="B57">
        <v>1062</v>
      </c>
      <c r="C57" t="s">
        <v>52</v>
      </c>
      <c r="D57">
        <v>1062</v>
      </c>
      <c r="E57">
        <v>7826</v>
      </c>
      <c r="F57" s="90">
        <v>1131.2</v>
      </c>
      <c r="G57" s="89">
        <v>7826</v>
      </c>
      <c r="H57">
        <v>90.75</v>
      </c>
      <c r="I57">
        <v>29.4</v>
      </c>
      <c r="J57" s="90">
        <v>1251.3499999999999</v>
      </c>
      <c r="K57" s="90">
        <v>9189289</v>
      </c>
      <c r="L57" s="13">
        <f t="shared" si="0"/>
        <v>7983</v>
      </c>
      <c r="M57" s="13">
        <f t="shared" si="1"/>
        <v>10</v>
      </c>
      <c r="N57" s="16">
        <f t="shared" si="2"/>
        <v>7993</v>
      </c>
      <c r="O57" s="13"/>
      <c r="P57" s="13">
        <f t="shared" si="3"/>
        <v>9030370</v>
      </c>
      <c r="Q57" s="13">
        <f t="shared" si="4"/>
        <v>9281182</v>
      </c>
      <c r="R57" s="13">
        <f t="shared" si="5"/>
        <v>250812</v>
      </c>
      <c r="S57" s="13">
        <f t="shared" si="6"/>
        <v>9041682</v>
      </c>
      <c r="T57" s="13">
        <f t="shared" si="7"/>
        <v>239500</v>
      </c>
      <c r="U57" s="11"/>
      <c r="V57" s="11"/>
      <c r="W57" s="11">
        <f t="shared" si="8"/>
        <v>11312</v>
      </c>
      <c r="X57" s="11">
        <f t="shared" si="9"/>
        <v>294</v>
      </c>
      <c r="Y57" s="11">
        <f t="shared" si="10"/>
        <v>908</v>
      </c>
      <c r="Z57" s="11">
        <f t="shared" si="11"/>
        <v>12514</v>
      </c>
      <c r="AA57" s="11">
        <f t="shared" si="12"/>
        <v>0</v>
      </c>
      <c r="AB57" s="11">
        <f t="shared" si="13"/>
        <v>239500</v>
      </c>
      <c r="AD57">
        <f t="shared" si="14"/>
        <v>250812</v>
      </c>
      <c r="AF57">
        <f t="shared" si="15"/>
        <v>11312</v>
      </c>
      <c r="AI57">
        <f t="shared" si="16"/>
        <v>1062</v>
      </c>
    </row>
    <row r="58" spans="1:35" x14ac:dyDescent="0.35">
      <c r="A58" s="30">
        <v>51</v>
      </c>
      <c r="B58">
        <v>1071</v>
      </c>
      <c r="C58" t="s">
        <v>53</v>
      </c>
      <c r="D58">
        <v>1071</v>
      </c>
      <c r="E58">
        <v>7826</v>
      </c>
      <c r="F58" s="90">
        <v>1264.0999999999999</v>
      </c>
      <c r="G58" s="89">
        <v>7850</v>
      </c>
      <c r="H58">
        <v>175.71</v>
      </c>
      <c r="I58">
        <v>44.55</v>
      </c>
      <c r="J58" s="90">
        <v>1484.36</v>
      </c>
      <c r="K58" s="90">
        <v>10444425</v>
      </c>
      <c r="L58" s="13">
        <f t="shared" si="0"/>
        <v>8007</v>
      </c>
      <c r="M58" s="13">
        <f t="shared" si="1"/>
        <v>0</v>
      </c>
      <c r="N58" s="16">
        <f t="shared" si="2"/>
        <v>8007</v>
      </c>
      <c r="O58" s="13"/>
      <c r="P58" s="13">
        <f t="shared" si="3"/>
        <v>10121649</v>
      </c>
      <c r="Q58" s="13">
        <f t="shared" si="4"/>
        <v>10548869</v>
      </c>
      <c r="R58" s="13">
        <f t="shared" si="5"/>
        <v>427220</v>
      </c>
      <c r="S58" s="13">
        <f t="shared" si="6"/>
        <v>10121649</v>
      </c>
      <c r="T58" s="13">
        <f t="shared" si="7"/>
        <v>427220</v>
      </c>
      <c r="U58" s="11"/>
      <c r="V58" s="11"/>
      <c r="W58" s="11">
        <f t="shared" si="8"/>
        <v>0</v>
      </c>
      <c r="X58" s="11">
        <f t="shared" si="9"/>
        <v>0</v>
      </c>
      <c r="Y58" s="11">
        <f t="shared" si="10"/>
        <v>0</v>
      </c>
      <c r="Z58" s="11">
        <f t="shared" si="11"/>
        <v>0</v>
      </c>
      <c r="AA58" s="11">
        <f t="shared" si="12"/>
        <v>14843.599999999999</v>
      </c>
      <c r="AB58" s="11">
        <f t="shared" si="13"/>
        <v>427220</v>
      </c>
      <c r="AD58">
        <f t="shared" si="14"/>
        <v>427220</v>
      </c>
      <c r="AF58">
        <f t="shared" si="15"/>
        <v>0</v>
      </c>
      <c r="AI58">
        <f t="shared" si="16"/>
        <v>1071</v>
      </c>
    </row>
    <row r="59" spans="1:35" x14ac:dyDescent="0.35">
      <c r="A59" s="30">
        <v>52</v>
      </c>
      <c r="B59">
        <v>1079</v>
      </c>
      <c r="C59" t="s">
        <v>56</v>
      </c>
      <c r="D59">
        <v>1079</v>
      </c>
      <c r="E59">
        <v>7826</v>
      </c>
      <c r="F59">
        <v>844.8</v>
      </c>
      <c r="G59" s="89">
        <v>7826</v>
      </c>
      <c r="H59">
        <v>101.82</v>
      </c>
      <c r="I59">
        <v>9.9</v>
      </c>
      <c r="J59">
        <v>956.52</v>
      </c>
      <c r="K59" s="90">
        <v>6350799</v>
      </c>
      <c r="L59" s="13">
        <f t="shared" si="0"/>
        <v>7983</v>
      </c>
      <c r="M59" s="13">
        <f t="shared" si="1"/>
        <v>10</v>
      </c>
      <c r="N59" s="16">
        <f t="shared" si="2"/>
        <v>7993</v>
      </c>
      <c r="O59" s="13"/>
      <c r="P59" s="13">
        <f t="shared" si="3"/>
        <v>6744038</v>
      </c>
      <c r="Q59" s="13">
        <f t="shared" si="4"/>
        <v>6414307</v>
      </c>
      <c r="R59" s="13">
        <f t="shared" si="5"/>
        <v>0</v>
      </c>
      <c r="S59" s="13">
        <f t="shared" si="6"/>
        <v>6752486</v>
      </c>
      <c r="T59" s="13">
        <f t="shared" si="7"/>
        <v>0</v>
      </c>
      <c r="U59" s="11"/>
      <c r="V59" s="11"/>
      <c r="W59" s="11">
        <f t="shared" si="8"/>
        <v>8448</v>
      </c>
      <c r="X59" s="11">
        <f t="shared" si="9"/>
        <v>99</v>
      </c>
      <c r="Y59" s="11">
        <f t="shared" si="10"/>
        <v>1018</v>
      </c>
      <c r="Z59" s="11">
        <f t="shared" si="11"/>
        <v>9565</v>
      </c>
      <c r="AA59" s="11">
        <f t="shared" si="12"/>
        <v>0</v>
      </c>
      <c r="AB59" s="11">
        <f t="shared" si="13"/>
        <v>0</v>
      </c>
      <c r="AD59">
        <f t="shared" si="14"/>
        <v>0</v>
      </c>
      <c r="AF59">
        <f t="shared" si="15"/>
        <v>0</v>
      </c>
      <c r="AI59">
        <f t="shared" si="16"/>
        <v>1079</v>
      </c>
    </row>
    <row r="60" spans="1:35" x14ac:dyDescent="0.35">
      <c r="A60" s="30">
        <v>53</v>
      </c>
      <c r="B60">
        <v>1080</v>
      </c>
      <c r="C60" t="s">
        <v>333</v>
      </c>
      <c r="D60">
        <v>1080</v>
      </c>
      <c r="E60">
        <v>7826</v>
      </c>
      <c r="F60">
        <v>456.1</v>
      </c>
      <c r="G60" s="89">
        <v>7826</v>
      </c>
      <c r="H60">
        <v>66.67</v>
      </c>
      <c r="I60">
        <v>27.16</v>
      </c>
      <c r="J60">
        <v>549.92999999999995</v>
      </c>
      <c r="K60" s="90">
        <v>3657090</v>
      </c>
      <c r="L60" s="13">
        <f t="shared" si="0"/>
        <v>7983</v>
      </c>
      <c r="M60" s="13">
        <f t="shared" si="1"/>
        <v>10</v>
      </c>
      <c r="N60" s="16">
        <f t="shared" si="2"/>
        <v>7993</v>
      </c>
      <c r="O60" s="13"/>
      <c r="P60" s="13">
        <f t="shared" si="3"/>
        <v>3641046</v>
      </c>
      <c r="Q60" s="13">
        <f t="shared" si="4"/>
        <v>3693661</v>
      </c>
      <c r="R60" s="13">
        <f t="shared" si="5"/>
        <v>52615</v>
      </c>
      <c r="S60" s="13">
        <f t="shared" si="6"/>
        <v>3645607</v>
      </c>
      <c r="T60" s="13">
        <f t="shared" si="7"/>
        <v>48054</v>
      </c>
      <c r="U60" s="11"/>
      <c r="V60" s="11"/>
      <c r="W60" s="11">
        <f t="shared" si="8"/>
        <v>4561</v>
      </c>
      <c r="X60" s="11">
        <f t="shared" si="9"/>
        <v>272</v>
      </c>
      <c r="Y60" s="11">
        <f t="shared" si="10"/>
        <v>667</v>
      </c>
      <c r="Z60" s="11">
        <f t="shared" si="11"/>
        <v>5500</v>
      </c>
      <c r="AA60" s="11">
        <f t="shared" si="12"/>
        <v>0</v>
      </c>
      <c r="AB60" s="11">
        <f t="shared" si="13"/>
        <v>48054</v>
      </c>
      <c r="AD60">
        <f t="shared" si="14"/>
        <v>52615</v>
      </c>
      <c r="AF60">
        <f t="shared" si="15"/>
        <v>4561</v>
      </c>
      <c r="AI60">
        <f t="shared" si="16"/>
        <v>1080</v>
      </c>
    </row>
    <row r="61" spans="1:35" x14ac:dyDescent="0.35">
      <c r="A61" s="30">
        <v>54</v>
      </c>
      <c r="B61">
        <v>1082</v>
      </c>
      <c r="C61" t="s">
        <v>334</v>
      </c>
      <c r="D61">
        <v>1082</v>
      </c>
      <c r="E61">
        <v>7826</v>
      </c>
      <c r="F61" s="90">
        <v>1460.4</v>
      </c>
      <c r="G61" s="89">
        <v>7826</v>
      </c>
      <c r="H61">
        <v>187.61</v>
      </c>
      <c r="I61">
        <v>42.87</v>
      </c>
      <c r="J61" s="90">
        <v>1690.88</v>
      </c>
      <c r="K61" s="90">
        <v>11524568</v>
      </c>
      <c r="L61" s="13">
        <f t="shared" si="0"/>
        <v>7983</v>
      </c>
      <c r="M61" s="13">
        <f t="shared" si="1"/>
        <v>10</v>
      </c>
      <c r="N61" s="16">
        <f t="shared" si="2"/>
        <v>7993</v>
      </c>
      <c r="O61" s="13"/>
      <c r="P61" s="13">
        <f t="shared" si="3"/>
        <v>11658373</v>
      </c>
      <c r="Q61" s="13">
        <f t="shared" si="4"/>
        <v>11639814</v>
      </c>
      <c r="R61" s="13">
        <f t="shared" si="5"/>
        <v>0</v>
      </c>
      <c r="S61" s="13">
        <f t="shared" si="6"/>
        <v>11672977</v>
      </c>
      <c r="T61" s="13">
        <f t="shared" si="7"/>
        <v>0</v>
      </c>
      <c r="U61" s="11"/>
      <c r="V61" s="11"/>
      <c r="W61" s="11">
        <f t="shared" si="8"/>
        <v>14604</v>
      </c>
      <c r="X61" s="11">
        <f t="shared" si="9"/>
        <v>429</v>
      </c>
      <c r="Y61" s="11">
        <f t="shared" si="10"/>
        <v>1876</v>
      </c>
      <c r="Z61" s="11">
        <f t="shared" si="11"/>
        <v>16909</v>
      </c>
      <c r="AA61" s="11">
        <f t="shared" si="12"/>
        <v>0</v>
      </c>
      <c r="AB61" s="11">
        <f t="shared" si="13"/>
        <v>0</v>
      </c>
      <c r="AD61">
        <f t="shared" si="14"/>
        <v>0</v>
      </c>
      <c r="AF61">
        <f t="shared" si="15"/>
        <v>0</v>
      </c>
      <c r="AI61">
        <f t="shared" si="16"/>
        <v>1082</v>
      </c>
    </row>
    <row r="62" spans="1:35" x14ac:dyDescent="0.35">
      <c r="A62" s="30">
        <v>55</v>
      </c>
      <c r="B62">
        <v>1089</v>
      </c>
      <c r="C62" t="s">
        <v>54</v>
      </c>
      <c r="D62">
        <v>1089</v>
      </c>
      <c r="E62">
        <v>7826</v>
      </c>
      <c r="F62">
        <v>411.3</v>
      </c>
      <c r="G62" s="89">
        <v>7852</v>
      </c>
      <c r="H62">
        <v>38.549999999999997</v>
      </c>
      <c r="I62">
        <v>29.87</v>
      </c>
      <c r="J62">
        <v>479.72</v>
      </c>
      <c r="K62" s="90">
        <v>3304907</v>
      </c>
      <c r="L62" s="13">
        <f t="shared" si="0"/>
        <v>8009</v>
      </c>
      <c r="M62" s="13">
        <f t="shared" si="1"/>
        <v>0</v>
      </c>
      <c r="N62" s="16">
        <f t="shared" si="2"/>
        <v>8009</v>
      </c>
      <c r="O62" s="13"/>
      <c r="P62" s="13">
        <f t="shared" si="3"/>
        <v>3294102</v>
      </c>
      <c r="Q62" s="13">
        <f t="shared" si="4"/>
        <v>3337956</v>
      </c>
      <c r="R62" s="13">
        <f t="shared" si="5"/>
        <v>43854</v>
      </c>
      <c r="S62" s="13">
        <f t="shared" si="6"/>
        <v>3294102</v>
      </c>
      <c r="T62" s="13">
        <f t="shared" si="7"/>
        <v>43854</v>
      </c>
      <c r="U62" s="11"/>
      <c r="V62" s="11"/>
      <c r="W62" s="11">
        <f t="shared" si="8"/>
        <v>0</v>
      </c>
      <c r="X62" s="11">
        <f t="shared" si="9"/>
        <v>0</v>
      </c>
      <c r="Y62" s="11">
        <f t="shared" si="10"/>
        <v>0</v>
      </c>
      <c r="Z62" s="11">
        <f t="shared" si="11"/>
        <v>0</v>
      </c>
      <c r="AA62" s="11">
        <f t="shared" si="12"/>
        <v>4797.2000000000007</v>
      </c>
      <c r="AB62" s="11">
        <f t="shared" si="13"/>
        <v>43854</v>
      </c>
      <c r="AD62">
        <f t="shared" si="14"/>
        <v>43854</v>
      </c>
      <c r="AF62">
        <f t="shared" si="15"/>
        <v>0</v>
      </c>
      <c r="AI62">
        <f t="shared" si="16"/>
        <v>1089</v>
      </c>
    </row>
    <row r="63" spans="1:35" x14ac:dyDescent="0.35">
      <c r="A63" s="30">
        <v>56</v>
      </c>
      <c r="B63">
        <v>1093</v>
      </c>
      <c r="C63" t="s">
        <v>55</v>
      </c>
      <c r="D63">
        <v>1093</v>
      </c>
      <c r="E63">
        <v>7826</v>
      </c>
      <c r="F63">
        <v>601.5</v>
      </c>
      <c r="G63" s="89">
        <v>7826</v>
      </c>
      <c r="H63">
        <v>110.31</v>
      </c>
      <c r="I63">
        <v>33.01</v>
      </c>
      <c r="J63">
        <v>744.82</v>
      </c>
      <c r="K63" s="90">
        <v>4949162</v>
      </c>
      <c r="L63" s="13">
        <f t="shared" si="0"/>
        <v>7983</v>
      </c>
      <c r="M63" s="13">
        <f t="shared" si="1"/>
        <v>10</v>
      </c>
      <c r="N63" s="16">
        <f t="shared" si="2"/>
        <v>7993</v>
      </c>
      <c r="O63" s="13"/>
      <c r="P63" s="13">
        <f t="shared" si="3"/>
        <v>4801775</v>
      </c>
      <c r="Q63" s="13">
        <f t="shared" si="4"/>
        <v>4998654</v>
      </c>
      <c r="R63" s="13">
        <f t="shared" si="5"/>
        <v>196879</v>
      </c>
      <c r="S63" s="13">
        <f t="shared" si="6"/>
        <v>4807790</v>
      </c>
      <c r="T63" s="13">
        <f t="shared" si="7"/>
        <v>190864</v>
      </c>
      <c r="U63" s="11"/>
      <c r="V63" s="11"/>
      <c r="W63" s="11">
        <f t="shared" si="8"/>
        <v>6015</v>
      </c>
      <c r="X63" s="11">
        <f t="shared" si="9"/>
        <v>330</v>
      </c>
      <c r="Y63" s="11">
        <f t="shared" si="10"/>
        <v>1103</v>
      </c>
      <c r="Z63" s="11">
        <f t="shared" si="11"/>
        <v>7448</v>
      </c>
      <c r="AA63" s="11">
        <f t="shared" si="12"/>
        <v>0</v>
      </c>
      <c r="AB63" s="11">
        <f t="shared" si="13"/>
        <v>190864</v>
      </c>
      <c r="AD63">
        <f t="shared" si="14"/>
        <v>196879</v>
      </c>
      <c r="AF63">
        <f t="shared" si="15"/>
        <v>6015</v>
      </c>
      <c r="AI63">
        <f t="shared" si="16"/>
        <v>1093</v>
      </c>
    </row>
    <row r="64" spans="1:35" x14ac:dyDescent="0.35">
      <c r="A64" s="30">
        <v>57</v>
      </c>
      <c r="B64">
        <v>1095</v>
      </c>
      <c r="C64" t="s">
        <v>57</v>
      </c>
      <c r="D64">
        <v>1095</v>
      </c>
      <c r="E64">
        <v>7826</v>
      </c>
      <c r="F64">
        <v>732.8</v>
      </c>
      <c r="G64" s="89">
        <v>7826</v>
      </c>
      <c r="H64">
        <v>66.900000000000006</v>
      </c>
      <c r="I64">
        <v>16.68</v>
      </c>
      <c r="J64">
        <v>816.38</v>
      </c>
      <c r="K64" s="90">
        <v>5943064</v>
      </c>
      <c r="L64" s="13">
        <f t="shared" si="0"/>
        <v>7983</v>
      </c>
      <c r="M64" s="13">
        <f t="shared" si="1"/>
        <v>10</v>
      </c>
      <c r="N64" s="16">
        <f t="shared" si="2"/>
        <v>7993</v>
      </c>
      <c r="O64" s="13"/>
      <c r="P64" s="13">
        <f t="shared" si="3"/>
        <v>5849942</v>
      </c>
      <c r="Q64" s="13">
        <f t="shared" si="4"/>
        <v>6002495</v>
      </c>
      <c r="R64" s="13">
        <f t="shared" si="5"/>
        <v>152553</v>
      </c>
      <c r="S64" s="13">
        <f t="shared" si="6"/>
        <v>5857270</v>
      </c>
      <c r="T64" s="13">
        <f t="shared" si="7"/>
        <v>145225</v>
      </c>
      <c r="U64" s="11"/>
      <c r="V64" s="11"/>
      <c r="W64" s="11">
        <f t="shared" si="8"/>
        <v>7328</v>
      </c>
      <c r="X64" s="11">
        <f t="shared" si="9"/>
        <v>167</v>
      </c>
      <c r="Y64" s="11">
        <f t="shared" si="10"/>
        <v>669</v>
      </c>
      <c r="Z64" s="11">
        <f t="shared" si="11"/>
        <v>8164</v>
      </c>
      <c r="AA64" s="11">
        <f t="shared" si="12"/>
        <v>0</v>
      </c>
      <c r="AB64" s="11">
        <f t="shared" si="13"/>
        <v>145225</v>
      </c>
      <c r="AD64">
        <f t="shared" si="14"/>
        <v>152553</v>
      </c>
      <c r="AF64">
        <f t="shared" si="15"/>
        <v>7328</v>
      </c>
      <c r="AI64">
        <f t="shared" si="16"/>
        <v>1095</v>
      </c>
    </row>
    <row r="65" spans="1:35" x14ac:dyDescent="0.35">
      <c r="A65" s="30">
        <v>58</v>
      </c>
      <c r="B65">
        <v>1107</v>
      </c>
      <c r="C65" t="s">
        <v>59</v>
      </c>
      <c r="D65">
        <v>1107</v>
      </c>
      <c r="E65">
        <v>7826</v>
      </c>
      <c r="F65" s="90">
        <v>1322.6</v>
      </c>
      <c r="G65" s="89">
        <v>7826</v>
      </c>
      <c r="H65">
        <v>154.72</v>
      </c>
      <c r="I65">
        <v>38.79</v>
      </c>
      <c r="J65" s="90">
        <v>1516.11</v>
      </c>
      <c r="K65" s="90">
        <v>10254408</v>
      </c>
      <c r="L65" s="13">
        <f t="shared" si="0"/>
        <v>7983</v>
      </c>
      <c r="M65" s="13">
        <f t="shared" si="1"/>
        <v>10</v>
      </c>
      <c r="N65" s="16">
        <f t="shared" si="2"/>
        <v>7993</v>
      </c>
      <c r="O65" s="13"/>
      <c r="P65" s="13">
        <f t="shared" si="3"/>
        <v>10558316</v>
      </c>
      <c r="Q65" s="13">
        <f t="shared" si="4"/>
        <v>10356952</v>
      </c>
      <c r="R65" s="13">
        <f t="shared" si="5"/>
        <v>0</v>
      </c>
      <c r="S65" s="13">
        <f t="shared" si="6"/>
        <v>10571542</v>
      </c>
      <c r="T65" s="13">
        <f t="shared" si="7"/>
        <v>0</v>
      </c>
      <c r="U65" s="11"/>
      <c r="V65" s="11"/>
      <c r="W65" s="11">
        <f t="shared" si="8"/>
        <v>13226</v>
      </c>
      <c r="X65" s="11">
        <f t="shared" si="9"/>
        <v>388</v>
      </c>
      <c r="Y65" s="11">
        <f t="shared" si="10"/>
        <v>1547</v>
      </c>
      <c r="Z65" s="11">
        <f t="shared" si="11"/>
        <v>15161</v>
      </c>
      <c r="AA65" s="11">
        <f t="shared" si="12"/>
        <v>0</v>
      </c>
      <c r="AB65" s="11">
        <f t="shared" si="13"/>
        <v>0</v>
      </c>
      <c r="AD65">
        <f t="shared" si="14"/>
        <v>0</v>
      </c>
      <c r="AF65">
        <f t="shared" si="15"/>
        <v>0</v>
      </c>
      <c r="AI65">
        <f t="shared" si="16"/>
        <v>1107</v>
      </c>
    </row>
    <row r="66" spans="1:35" x14ac:dyDescent="0.35">
      <c r="A66" s="30">
        <v>59</v>
      </c>
      <c r="B66">
        <v>1116</v>
      </c>
      <c r="C66" t="s">
        <v>60</v>
      </c>
      <c r="D66">
        <v>1116</v>
      </c>
      <c r="E66">
        <v>7826</v>
      </c>
      <c r="F66" s="90">
        <v>1420.8</v>
      </c>
      <c r="G66" s="89">
        <v>7851</v>
      </c>
      <c r="H66">
        <v>297.27</v>
      </c>
      <c r="I66">
        <v>34.1</v>
      </c>
      <c r="J66" s="90">
        <v>1752.17</v>
      </c>
      <c r="K66" s="90">
        <v>11536259</v>
      </c>
      <c r="L66" s="13">
        <f t="shared" si="0"/>
        <v>8008</v>
      </c>
      <c r="M66" s="13">
        <f t="shared" si="1"/>
        <v>0</v>
      </c>
      <c r="N66" s="16">
        <f t="shared" si="2"/>
        <v>8008</v>
      </c>
      <c r="O66" s="13"/>
      <c r="P66" s="13">
        <f t="shared" si="3"/>
        <v>11377766</v>
      </c>
      <c r="Q66" s="13">
        <f t="shared" si="4"/>
        <v>11651622</v>
      </c>
      <c r="R66" s="13">
        <f t="shared" si="5"/>
        <v>273856</v>
      </c>
      <c r="S66" s="13">
        <f t="shared" si="6"/>
        <v>11377766</v>
      </c>
      <c r="T66" s="13">
        <f t="shared" si="7"/>
        <v>273856</v>
      </c>
      <c r="U66" s="11"/>
      <c r="V66" s="11"/>
      <c r="W66" s="11">
        <f t="shared" si="8"/>
        <v>0</v>
      </c>
      <c r="X66" s="11">
        <f t="shared" si="9"/>
        <v>0</v>
      </c>
      <c r="Y66" s="11">
        <f t="shared" si="10"/>
        <v>0</v>
      </c>
      <c r="Z66" s="11">
        <f t="shared" si="11"/>
        <v>0</v>
      </c>
      <c r="AA66" s="11">
        <f t="shared" si="12"/>
        <v>17521.7</v>
      </c>
      <c r="AB66" s="11">
        <f t="shared" si="13"/>
        <v>273856</v>
      </c>
      <c r="AD66">
        <f t="shared" si="14"/>
        <v>273856</v>
      </c>
      <c r="AF66">
        <f t="shared" si="15"/>
        <v>0</v>
      </c>
      <c r="AI66">
        <f t="shared" si="16"/>
        <v>1116</v>
      </c>
    </row>
    <row r="67" spans="1:35" x14ac:dyDescent="0.35">
      <c r="A67" s="30">
        <v>60</v>
      </c>
      <c r="B67">
        <v>1134</v>
      </c>
      <c r="C67" t="s">
        <v>61</v>
      </c>
      <c r="D67">
        <v>1134</v>
      </c>
      <c r="E67">
        <v>7826</v>
      </c>
      <c r="F67">
        <v>288.39999999999998</v>
      </c>
      <c r="G67" s="89">
        <v>7826</v>
      </c>
      <c r="H67">
        <v>52.3</v>
      </c>
      <c r="I67">
        <v>25.26</v>
      </c>
      <c r="J67">
        <v>365.96</v>
      </c>
      <c r="K67" s="90">
        <v>2177193</v>
      </c>
      <c r="L67" s="13">
        <f t="shared" si="0"/>
        <v>7983</v>
      </c>
      <c r="M67" s="13">
        <f t="shared" si="1"/>
        <v>10</v>
      </c>
      <c r="N67" s="16">
        <f t="shared" si="2"/>
        <v>7993</v>
      </c>
      <c r="O67" s="13"/>
      <c r="P67" s="13">
        <f t="shared" si="3"/>
        <v>2302297</v>
      </c>
      <c r="Q67" s="13">
        <f t="shared" si="4"/>
        <v>2198965</v>
      </c>
      <c r="R67" s="13">
        <f t="shared" si="5"/>
        <v>0</v>
      </c>
      <c r="S67" s="13">
        <f t="shared" si="6"/>
        <v>2305181</v>
      </c>
      <c r="T67" s="13">
        <f t="shared" si="7"/>
        <v>0</v>
      </c>
      <c r="U67" s="11"/>
      <c r="V67" s="11"/>
      <c r="W67" s="11">
        <f t="shared" si="8"/>
        <v>2884</v>
      </c>
      <c r="X67" s="11">
        <f t="shared" si="9"/>
        <v>253</v>
      </c>
      <c r="Y67" s="11">
        <f t="shared" si="10"/>
        <v>523</v>
      </c>
      <c r="Z67" s="11">
        <f t="shared" si="11"/>
        <v>3660</v>
      </c>
      <c r="AA67" s="11">
        <f t="shared" si="12"/>
        <v>0</v>
      </c>
      <c r="AB67" s="11">
        <f t="shared" si="13"/>
        <v>0</v>
      </c>
      <c r="AD67">
        <f t="shared" si="14"/>
        <v>0</v>
      </c>
      <c r="AF67">
        <f t="shared" si="15"/>
        <v>0</v>
      </c>
      <c r="AI67">
        <f t="shared" si="16"/>
        <v>1134</v>
      </c>
    </row>
    <row r="68" spans="1:35" x14ac:dyDescent="0.35">
      <c r="A68" s="30">
        <v>61</v>
      </c>
      <c r="B68">
        <v>1152</v>
      </c>
      <c r="C68" t="s">
        <v>62</v>
      </c>
      <c r="D68">
        <v>1152</v>
      </c>
      <c r="E68">
        <v>7826</v>
      </c>
      <c r="F68" s="90">
        <v>1002</v>
      </c>
      <c r="G68" s="89">
        <v>7842</v>
      </c>
      <c r="H68">
        <v>188.21</v>
      </c>
      <c r="I68">
        <v>25.96</v>
      </c>
      <c r="J68" s="90">
        <v>1216.17</v>
      </c>
      <c r="K68" s="90">
        <v>8150191</v>
      </c>
      <c r="L68" s="13">
        <f t="shared" si="0"/>
        <v>7999</v>
      </c>
      <c r="M68" s="13">
        <f t="shared" si="1"/>
        <v>0</v>
      </c>
      <c r="N68" s="16">
        <f t="shared" si="2"/>
        <v>7999</v>
      </c>
      <c r="O68" s="13"/>
      <c r="P68" s="13">
        <f t="shared" si="3"/>
        <v>8014998</v>
      </c>
      <c r="Q68" s="13">
        <f t="shared" si="4"/>
        <v>8231693</v>
      </c>
      <c r="R68" s="13">
        <f t="shared" si="5"/>
        <v>216695</v>
      </c>
      <c r="S68" s="13">
        <f t="shared" si="6"/>
        <v>8014998</v>
      </c>
      <c r="T68" s="13">
        <f t="shared" si="7"/>
        <v>216695</v>
      </c>
      <c r="U68" s="11"/>
      <c r="V68" s="11"/>
      <c r="W68" s="11">
        <f t="shared" si="8"/>
        <v>0</v>
      </c>
      <c r="X68" s="11">
        <f t="shared" si="9"/>
        <v>0</v>
      </c>
      <c r="Y68" s="11">
        <f t="shared" si="10"/>
        <v>0</v>
      </c>
      <c r="Z68" s="11">
        <f t="shared" si="11"/>
        <v>0</v>
      </c>
      <c r="AA68" s="11">
        <f t="shared" si="12"/>
        <v>12161.7</v>
      </c>
      <c r="AB68" s="11">
        <f t="shared" si="13"/>
        <v>216695</v>
      </c>
      <c r="AD68">
        <f t="shared" si="14"/>
        <v>216695</v>
      </c>
      <c r="AF68">
        <f t="shared" si="15"/>
        <v>0</v>
      </c>
      <c r="AI68">
        <f t="shared" si="16"/>
        <v>1152</v>
      </c>
    </row>
    <row r="69" spans="1:35" x14ac:dyDescent="0.35">
      <c r="A69" s="30">
        <v>62</v>
      </c>
      <c r="B69">
        <v>1197</v>
      </c>
      <c r="C69" t="s">
        <v>63</v>
      </c>
      <c r="D69">
        <v>1197</v>
      </c>
      <c r="E69">
        <v>7826</v>
      </c>
      <c r="F69">
        <v>966.3</v>
      </c>
      <c r="G69" s="89">
        <v>7826</v>
      </c>
      <c r="H69">
        <v>109.65</v>
      </c>
      <c r="I69">
        <v>40.04</v>
      </c>
      <c r="J69" s="90">
        <v>1115.99</v>
      </c>
      <c r="K69" s="90">
        <v>7502786</v>
      </c>
      <c r="L69" s="13">
        <f t="shared" si="0"/>
        <v>7983</v>
      </c>
      <c r="M69" s="13">
        <f t="shared" si="1"/>
        <v>10</v>
      </c>
      <c r="N69" s="16">
        <f t="shared" si="2"/>
        <v>7993</v>
      </c>
      <c r="O69" s="13"/>
      <c r="P69" s="13">
        <f t="shared" si="3"/>
        <v>7713973</v>
      </c>
      <c r="Q69" s="13">
        <f t="shared" si="4"/>
        <v>7577814</v>
      </c>
      <c r="R69" s="13">
        <f t="shared" si="5"/>
        <v>0</v>
      </c>
      <c r="S69" s="13">
        <f t="shared" si="6"/>
        <v>7723636</v>
      </c>
      <c r="T69" s="13">
        <f t="shared" si="7"/>
        <v>0</v>
      </c>
      <c r="U69" s="11"/>
      <c r="V69" s="11"/>
      <c r="W69" s="11">
        <f t="shared" si="8"/>
        <v>9663</v>
      </c>
      <c r="X69" s="11">
        <f t="shared" si="9"/>
        <v>400</v>
      </c>
      <c r="Y69" s="11">
        <f t="shared" si="10"/>
        <v>1097</v>
      </c>
      <c r="Z69" s="11">
        <f t="shared" si="11"/>
        <v>11160</v>
      </c>
      <c r="AA69" s="11">
        <f t="shared" si="12"/>
        <v>0</v>
      </c>
      <c r="AB69" s="11">
        <f t="shared" si="13"/>
        <v>0</v>
      </c>
      <c r="AD69">
        <f t="shared" si="14"/>
        <v>0</v>
      </c>
      <c r="AF69">
        <f t="shared" si="15"/>
        <v>0</v>
      </c>
      <c r="AI69">
        <f t="shared" si="16"/>
        <v>1197</v>
      </c>
    </row>
    <row r="70" spans="1:35" x14ac:dyDescent="0.35">
      <c r="A70" s="30">
        <v>63</v>
      </c>
      <c r="B70">
        <v>1206</v>
      </c>
      <c r="C70" t="s">
        <v>64</v>
      </c>
      <c r="D70">
        <v>1206</v>
      </c>
      <c r="E70">
        <v>7826</v>
      </c>
      <c r="F70">
        <v>972</v>
      </c>
      <c r="G70" s="89">
        <v>7826</v>
      </c>
      <c r="H70">
        <v>107.77</v>
      </c>
      <c r="I70">
        <v>52.74</v>
      </c>
      <c r="J70" s="90">
        <v>1132.51</v>
      </c>
      <c r="K70" s="90">
        <v>7635046</v>
      </c>
      <c r="L70" s="13">
        <f t="shared" si="0"/>
        <v>7983</v>
      </c>
      <c r="M70" s="13">
        <f t="shared" si="1"/>
        <v>10</v>
      </c>
      <c r="N70" s="16">
        <f t="shared" si="2"/>
        <v>7993</v>
      </c>
      <c r="O70" s="13"/>
      <c r="P70" s="13">
        <f t="shared" si="3"/>
        <v>7759476</v>
      </c>
      <c r="Q70" s="13">
        <f t="shared" si="4"/>
        <v>7711396</v>
      </c>
      <c r="R70" s="13">
        <f t="shared" si="5"/>
        <v>0</v>
      </c>
      <c r="S70" s="13">
        <f t="shared" si="6"/>
        <v>7769196</v>
      </c>
      <c r="T70" s="13">
        <f t="shared" si="7"/>
        <v>0</v>
      </c>
      <c r="U70" s="11"/>
      <c r="V70" s="11"/>
      <c r="W70" s="11">
        <f t="shared" si="8"/>
        <v>9720</v>
      </c>
      <c r="X70" s="11">
        <f t="shared" si="9"/>
        <v>527</v>
      </c>
      <c r="Y70" s="11">
        <f t="shared" si="10"/>
        <v>1078</v>
      </c>
      <c r="Z70" s="11">
        <f t="shared" si="11"/>
        <v>11325</v>
      </c>
      <c r="AA70" s="11">
        <f t="shared" si="12"/>
        <v>0</v>
      </c>
      <c r="AB70" s="11">
        <f t="shared" si="13"/>
        <v>0</v>
      </c>
      <c r="AD70">
        <f t="shared" si="14"/>
        <v>0</v>
      </c>
      <c r="AF70">
        <f t="shared" si="15"/>
        <v>0</v>
      </c>
      <c r="AI70">
        <f t="shared" si="16"/>
        <v>1206</v>
      </c>
    </row>
    <row r="71" spans="1:35" x14ac:dyDescent="0.35">
      <c r="A71" s="30">
        <v>64</v>
      </c>
      <c r="B71">
        <v>1211</v>
      </c>
      <c r="C71" t="s">
        <v>65</v>
      </c>
      <c r="D71">
        <v>1211</v>
      </c>
      <c r="E71">
        <v>7826</v>
      </c>
      <c r="F71" s="90">
        <v>1477.4</v>
      </c>
      <c r="G71" s="89">
        <v>7826</v>
      </c>
      <c r="H71">
        <v>193.22</v>
      </c>
      <c r="I71">
        <v>83.11</v>
      </c>
      <c r="J71" s="90">
        <v>1753.73</v>
      </c>
      <c r="K71" s="90">
        <v>11184137</v>
      </c>
      <c r="L71" s="13">
        <f t="shared" si="0"/>
        <v>7983</v>
      </c>
      <c r="M71" s="13">
        <f t="shared" si="1"/>
        <v>10</v>
      </c>
      <c r="N71" s="16">
        <f t="shared" si="2"/>
        <v>7993</v>
      </c>
      <c r="O71" s="13"/>
      <c r="P71" s="13">
        <f t="shared" si="3"/>
        <v>11794084</v>
      </c>
      <c r="Q71" s="13">
        <f t="shared" si="4"/>
        <v>11295978</v>
      </c>
      <c r="R71" s="13">
        <f t="shared" si="5"/>
        <v>0</v>
      </c>
      <c r="S71" s="13">
        <f t="shared" si="6"/>
        <v>11808858</v>
      </c>
      <c r="T71" s="13">
        <f t="shared" si="7"/>
        <v>0</v>
      </c>
      <c r="U71" s="11"/>
      <c r="V71" s="11"/>
      <c r="W71" s="11">
        <f t="shared" si="8"/>
        <v>14774</v>
      </c>
      <c r="X71" s="11">
        <f t="shared" si="9"/>
        <v>831</v>
      </c>
      <c r="Y71" s="11">
        <f t="shared" si="10"/>
        <v>1932</v>
      </c>
      <c r="Z71" s="11">
        <f t="shared" si="11"/>
        <v>17537</v>
      </c>
      <c r="AA71" s="11">
        <f t="shared" si="12"/>
        <v>0</v>
      </c>
      <c r="AB71" s="11">
        <f t="shared" si="13"/>
        <v>0</v>
      </c>
      <c r="AD71">
        <f t="shared" si="14"/>
        <v>0</v>
      </c>
      <c r="AF71">
        <f t="shared" si="15"/>
        <v>0</v>
      </c>
      <c r="AI71">
        <f t="shared" si="16"/>
        <v>1211</v>
      </c>
    </row>
    <row r="72" spans="1:35" x14ac:dyDescent="0.35">
      <c r="A72" s="30">
        <v>65</v>
      </c>
      <c r="B72">
        <v>1215</v>
      </c>
      <c r="C72" t="s">
        <v>66</v>
      </c>
      <c r="D72">
        <v>1215</v>
      </c>
      <c r="E72">
        <v>7826</v>
      </c>
      <c r="F72">
        <v>272.60000000000002</v>
      </c>
      <c r="G72" s="89">
        <v>7826</v>
      </c>
      <c r="H72">
        <v>56.79</v>
      </c>
      <c r="I72">
        <v>20.49</v>
      </c>
      <c r="J72">
        <v>349.88</v>
      </c>
      <c r="K72" s="90">
        <v>2195976</v>
      </c>
      <c r="L72" s="13">
        <f t="shared" si="0"/>
        <v>7983</v>
      </c>
      <c r="M72" s="13">
        <f t="shared" si="1"/>
        <v>10</v>
      </c>
      <c r="N72" s="16">
        <f t="shared" si="2"/>
        <v>7993</v>
      </c>
      <c r="O72" s="13"/>
      <c r="P72" s="13">
        <f t="shared" si="3"/>
        <v>2176166</v>
      </c>
      <c r="Q72" s="13">
        <f t="shared" si="4"/>
        <v>2217936</v>
      </c>
      <c r="R72" s="13">
        <f t="shared" si="5"/>
        <v>41770</v>
      </c>
      <c r="S72" s="13">
        <f t="shared" si="6"/>
        <v>2178892</v>
      </c>
      <c r="T72" s="13">
        <f t="shared" si="7"/>
        <v>39044</v>
      </c>
      <c r="U72" s="11"/>
      <c r="V72" s="11"/>
      <c r="W72" s="11">
        <f t="shared" si="8"/>
        <v>2726</v>
      </c>
      <c r="X72" s="11">
        <f t="shared" si="9"/>
        <v>205</v>
      </c>
      <c r="Y72" s="11">
        <f t="shared" si="10"/>
        <v>568</v>
      </c>
      <c r="Z72" s="11">
        <f t="shared" si="11"/>
        <v>3499</v>
      </c>
      <c r="AA72" s="11">
        <f t="shared" si="12"/>
        <v>0</v>
      </c>
      <c r="AB72" s="11">
        <f t="shared" si="13"/>
        <v>39044</v>
      </c>
      <c r="AD72">
        <f t="shared" si="14"/>
        <v>41770</v>
      </c>
      <c r="AF72">
        <f t="shared" si="15"/>
        <v>2726</v>
      </c>
      <c r="AI72">
        <f t="shared" si="16"/>
        <v>1215</v>
      </c>
    </row>
    <row r="73" spans="1:35" x14ac:dyDescent="0.35">
      <c r="A73" s="30">
        <v>66</v>
      </c>
      <c r="B73">
        <v>1218</v>
      </c>
      <c r="C73" t="s">
        <v>67</v>
      </c>
      <c r="D73">
        <v>1218</v>
      </c>
      <c r="E73">
        <v>7826</v>
      </c>
      <c r="F73">
        <v>268</v>
      </c>
      <c r="G73" s="89">
        <v>7919</v>
      </c>
      <c r="H73">
        <v>27.27</v>
      </c>
      <c r="I73">
        <v>25.78</v>
      </c>
      <c r="J73">
        <v>321.05</v>
      </c>
      <c r="K73" s="90">
        <v>2098535</v>
      </c>
      <c r="L73" s="13">
        <f t="shared" ref="L73:L136" si="17">$O$3+G73</f>
        <v>8076</v>
      </c>
      <c r="M73" s="13">
        <f t="shared" ref="M73:M136" si="18">IF(L73&lt;$R$3,$R$3-L73,0)</f>
        <v>0</v>
      </c>
      <c r="N73" s="16">
        <f t="shared" ref="N73:N136" si="19">M73+L73</f>
        <v>8076</v>
      </c>
      <c r="O73" s="13"/>
      <c r="P73" s="13">
        <f t="shared" ref="P73:P136" si="20">ROUND(L73*F73,0)</f>
        <v>2164368</v>
      </c>
      <c r="Q73" s="13">
        <f t="shared" ref="Q73:Q136" si="21">ROUND(1.01*K73,0)</f>
        <v>2119520</v>
      </c>
      <c r="R73" s="13">
        <f t="shared" ref="R73:R136" si="22">IF(P73&lt;Q73,Q73-P73,0)</f>
        <v>0</v>
      </c>
      <c r="S73" s="13">
        <f t="shared" ref="S73:S136" si="23">ROUND(N73*F73,0)</f>
        <v>2164368</v>
      </c>
      <c r="T73" s="13">
        <f t="shared" ref="T73:T136" si="24">IF(S73&lt;Q73,Q73-S73,0)</f>
        <v>0</v>
      </c>
      <c r="U73" s="11"/>
      <c r="V73" s="11"/>
      <c r="W73" s="11">
        <f t="shared" ref="W73:W136" si="25">ROUND(M73*F73,0)</f>
        <v>0</v>
      </c>
      <c r="X73" s="11">
        <f t="shared" ref="X73:X136" si="26">ROUND(M73*I73,0)</f>
        <v>0</v>
      </c>
      <c r="Y73" s="11">
        <f t="shared" ref="Y73:Y136" si="27">ROUND(M73*H73,0)</f>
        <v>0</v>
      </c>
      <c r="Z73" s="11">
        <f t="shared" ref="Z73:Z136" si="28">SUM(W73:Y73)</f>
        <v>0</v>
      </c>
      <c r="AA73" s="11">
        <f t="shared" ref="AA73:AA136" si="29">IF(M73&lt;$R$1,($R$1-M73)*J73,0)</f>
        <v>3210.5</v>
      </c>
      <c r="AB73" s="11">
        <f t="shared" ref="AB73:AB136" si="30">T73</f>
        <v>0</v>
      </c>
      <c r="AD73">
        <f t="shared" ref="AD73:AD136" si="31">R73</f>
        <v>0</v>
      </c>
      <c r="AF73">
        <f t="shared" ref="AF73:AF136" si="32">AD73-AB73</f>
        <v>0</v>
      </c>
      <c r="AI73">
        <f t="shared" ref="AI73:AI136" si="33">B73</f>
        <v>1218</v>
      </c>
    </row>
    <row r="74" spans="1:35" x14ac:dyDescent="0.35">
      <c r="A74" s="30">
        <v>67</v>
      </c>
      <c r="B74">
        <v>1221</v>
      </c>
      <c r="C74" t="s">
        <v>335</v>
      </c>
      <c r="D74">
        <v>1221</v>
      </c>
      <c r="E74">
        <v>7826</v>
      </c>
      <c r="F74" s="90">
        <v>3122.5</v>
      </c>
      <c r="G74" s="89">
        <v>7827</v>
      </c>
      <c r="H74">
        <v>400.49</v>
      </c>
      <c r="I74">
        <v>79.290000000000006</v>
      </c>
      <c r="J74" s="90">
        <v>3602.28</v>
      </c>
      <c r="K74" s="90">
        <v>23761989</v>
      </c>
      <c r="L74" s="13">
        <f t="shared" si="17"/>
        <v>7984</v>
      </c>
      <c r="M74" s="13">
        <f t="shared" si="18"/>
        <v>9</v>
      </c>
      <c r="N74" s="16">
        <f t="shared" si="19"/>
        <v>7993</v>
      </c>
      <c r="O74" s="13"/>
      <c r="P74" s="13">
        <f t="shared" si="20"/>
        <v>24930040</v>
      </c>
      <c r="Q74" s="13">
        <f t="shared" si="21"/>
        <v>23999609</v>
      </c>
      <c r="R74" s="13">
        <f t="shared" si="22"/>
        <v>0</v>
      </c>
      <c r="S74" s="13">
        <f t="shared" si="23"/>
        <v>24958143</v>
      </c>
      <c r="T74" s="13">
        <f t="shared" si="24"/>
        <v>0</v>
      </c>
      <c r="U74" s="11"/>
      <c r="V74" s="11"/>
      <c r="W74" s="11">
        <f t="shared" si="25"/>
        <v>28103</v>
      </c>
      <c r="X74" s="11">
        <f t="shared" si="26"/>
        <v>714</v>
      </c>
      <c r="Y74" s="11">
        <f t="shared" si="27"/>
        <v>3604</v>
      </c>
      <c r="Z74" s="11">
        <f t="shared" si="28"/>
        <v>32421</v>
      </c>
      <c r="AA74" s="11">
        <f t="shared" si="29"/>
        <v>3602.28</v>
      </c>
      <c r="AB74" s="11">
        <f t="shared" si="30"/>
        <v>0</v>
      </c>
      <c r="AD74">
        <f t="shared" si="31"/>
        <v>0</v>
      </c>
      <c r="AF74">
        <f t="shared" si="32"/>
        <v>0</v>
      </c>
      <c r="AI74">
        <f t="shared" si="33"/>
        <v>1221</v>
      </c>
    </row>
    <row r="75" spans="1:35" x14ac:dyDescent="0.35">
      <c r="A75" s="30">
        <v>68</v>
      </c>
      <c r="B75">
        <v>1233</v>
      </c>
      <c r="C75" t="s">
        <v>69</v>
      </c>
      <c r="D75">
        <v>1233</v>
      </c>
      <c r="E75">
        <v>7826</v>
      </c>
      <c r="F75" s="90">
        <v>1140.4000000000001</v>
      </c>
      <c r="G75" s="89">
        <v>7826</v>
      </c>
      <c r="H75">
        <v>150.51</v>
      </c>
      <c r="I75">
        <v>12.55</v>
      </c>
      <c r="J75" s="90">
        <v>1303.46</v>
      </c>
      <c r="K75" s="90">
        <v>9071899</v>
      </c>
      <c r="L75" s="13">
        <f t="shared" si="17"/>
        <v>7983</v>
      </c>
      <c r="M75" s="13">
        <f t="shared" si="18"/>
        <v>10</v>
      </c>
      <c r="N75" s="16">
        <f t="shared" si="19"/>
        <v>7993</v>
      </c>
      <c r="O75" s="13"/>
      <c r="P75" s="13">
        <f t="shared" si="20"/>
        <v>9103813</v>
      </c>
      <c r="Q75" s="13">
        <f t="shared" si="21"/>
        <v>9162618</v>
      </c>
      <c r="R75" s="13">
        <f t="shared" si="22"/>
        <v>58805</v>
      </c>
      <c r="S75" s="13">
        <f t="shared" si="23"/>
        <v>9115217</v>
      </c>
      <c r="T75" s="13">
        <f t="shared" si="24"/>
        <v>47401</v>
      </c>
      <c r="U75" s="11"/>
      <c r="V75" s="11"/>
      <c r="W75" s="11">
        <f t="shared" si="25"/>
        <v>11404</v>
      </c>
      <c r="X75" s="11">
        <f t="shared" si="26"/>
        <v>126</v>
      </c>
      <c r="Y75" s="11">
        <f t="shared" si="27"/>
        <v>1505</v>
      </c>
      <c r="Z75" s="11">
        <f t="shared" si="28"/>
        <v>13035</v>
      </c>
      <c r="AA75" s="11">
        <f t="shared" si="29"/>
        <v>0</v>
      </c>
      <c r="AB75" s="11">
        <f t="shared" si="30"/>
        <v>47401</v>
      </c>
      <c r="AD75">
        <f t="shared" si="31"/>
        <v>58805</v>
      </c>
      <c r="AF75">
        <f t="shared" si="32"/>
        <v>11404</v>
      </c>
      <c r="AI75">
        <f t="shared" si="33"/>
        <v>1233</v>
      </c>
    </row>
    <row r="76" spans="1:35" x14ac:dyDescent="0.35">
      <c r="A76" s="30">
        <v>69</v>
      </c>
      <c r="B76">
        <v>1278</v>
      </c>
      <c r="C76" t="s">
        <v>70</v>
      </c>
      <c r="D76">
        <v>1278</v>
      </c>
      <c r="E76">
        <v>7826</v>
      </c>
      <c r="F76" s="90">
        <v>3584.2</v>
      </c>
      <c r="G76" s="89">
        <v>7837</v>
      </c>
      <c r="H76">
        <v>798.58</v>
      </c>
      <c r="I76">
        <v>50.1</v>
      </c>
      <c r="J76" s="90">
        <v>4432.88</v>
      </c>
      <c r="K76" s="90">
        <v>27887181</v>
      </c>
      <c r="L76" s="13">
        <f t="shared" si="17"/>
        <v>7994</v>
      </c>
      <c r="M76" s="13">
        <f t="shared" si="18"/>
        <v>0</v>
      </c>
      <c r="N76" s="16">
        <f t="shared" si="19"/>
        <v>7994</v>
      </c>
      <c r="O76" s="13"/>
      <c r="P76" s="13">
        <f t="shared" si="20"/>
        <v>28652095</v>
      </c>
      <c r="Q76" s="13">
        <f t="shared" si="21"/>
        <v>28166053</v>
      </c>
      <c r="R76" s="13">
        <f t="shared" si="22"/>
        <v>0</v>
      </c>
      <c r="S76" s="13">
        <f t="shared" si="23"/>
        <v>28652095</v>
      </c>
      <c r="T76" s="13">
        <f t="shared" si="24"/>
        <v>0</v>
      </c>
      <c r="U76" s="11"/>
      <c r="V76" s="11"/>
      <c r="W76" s="11">
        <f t="shared" si="25"/>
        <v>0</v>
      </c>
      <c r="X76" s="11">
        <f t="shared" si="26"/>
        <v>0</v>
      </c>
      <c r="Y76" s="11">
        <f t="shared" si="27"/>
        <v>0</v>
      </c>
      <c r="Z76" s="11">
        <f t="shared" si="28"/>
        <v>0</v>
      </c>
      <c r="AA76" s="11">
        <f t="shared" si="29"/>
        <v>44328.800000000003</v>
      </c>
      <c r="AB76" s="11">
        <f t="shared" si="30"/>
        <v>0</v>
      </c>
      <c r="AD76">
        <f t="shared" si="31"/>
        <v>0</v>
      </c>
      <c r="AF76">
        <f t="shared" si="32"/>
        <v>0</v>
      </c>
      <c r="AI76">
        <f t="shared" si="33"/>
        <v>1278</v>
      </c>
    </row>
    <row r="77" spans="1:35" x14ac:dyDescent="0.35">
      <c r="A77" s="30">
        <v>70</v>
      </c>
      <c r="B77">
        <v>1332</v>
      </c>
      <c r="C77" t="s">
        <v>71</v>
      </c>
      <c r="D77">
        <v>1332</v>
      </c>
      <c r="E77">
        <v>7826</v>
      </c>
      <c r="F77">
        <v>684.5</v>
      </c>
      <c r="G77" s="89">
        <v>7826</v>
      </c>
      <c r="H77">
        <v>104.17</v>
      </c>
      <c r="I77">
        <v>14.41</v>
      </c>
      <c r="J77">
        <v>803.08</v>
      </c>
      <c r="K77" s="90">
        <v>5561156</v>
      </c>
      <c r="L77" s="13">
        <f t="shared" si="17"/>
        <v>7983</v>
      </c>
      <c r="M77" s="13">
        <f t="shared" si="18"/>
        <v>10</v>
      </c>
      <c r="N77" s="16">
        <f t="shared" si="19"/>
        <v>7993</v>
      </c>
      <c r="O77" s="13"/>
      <c r="P77" s="13">
        <f t="shared" si="20"/>
        <v>5464364</v>
      </c>
      <c r="Q77" s="13">
        <f t="shared" si="21"/>
        <v>5616768</v>
      </c>
      <c r="R77" s="13">
        <f t="shared" si="22"/>
        <v>152404</v>
      </c>
      <c r="S77" s="13">
        <f t="shared" si="23"/>
        <v>5471209</v>
      </c>
      <c r="T77" s="13">
        <f t="shared" si="24"/>
        <v>145559</v>
      </c>
      <c r="U77" s="11"/>
      <c r="V77" s="11"/>
      <c r="W77" s="11">
        <f t="shared" si="25"/>
        <v>6845</v>
      </c>
      <c r="X77" s="11">
        <f t="shared" si="26"/>
        <v>144</v>
      </c>
      <c r="Y77" s="11">
        <f t="shared" si="27"/>
        <v>1042</v>
      </c>
      <c r="Z77" s="11">
        <f t="shared" si="28"/>
        <v>8031</v>
      </c>
      <c r="AA77" s="11">
        <f t="shared" si="29"/>
        <v>0</v>
      </c>
      <c r="AB77" s="11">
        <f t="shared" si="30"/>
        <v>145559</v>
      </c>
      <c r="AD77">
        <f t="shared" si="31"/>
        <v>152404</v>
      </c>
      <c r="AF77">
        <f t="shared" si="32"/>
        <v>6845</v>
      </c>
      <c r="AI77">
        <f t="shared" si="33"/>
        <v>1332</v>
      </c>
    </row>
    <row r="78" spans="1:35" x14ac:dyDescent="0.35">
      <c r="A78" s="30">
        <v>71</v>
      </c>
      <c r="B78">
        <v>1337</v>
      </c>
      <c r="C78" t="s">
        <v>336</v>
      </c>
      <c r="D78">
        <v>1337</v>
      </c>
      <c r="E78">
        <v>7826</v>
      </c>
      <c r="F78" s="90">
        <v>5113.8</v>
      </c>
      <c r="G78" s="89">
        <v>7826</v>
      </c>
      <c r="H78">
        <v>582.63</v>
      </c>
      <c r="I78">
        <v>144.6</v>
      </c>
      <c r="J78" s="90">
        <v>5841.03</v>
      </c>
      <c r="K78" s="90">
        <v>39718515</v>
      </c>
      <c r="L78" s="13">
        <f t="shared" si="17"/>
        <v>7983</v>
      </c>
      <c r="M78" s="13">
        <f t="shared" si="18"/>
        <v>10</v>
      </c>
      <c r="N78" s="16">
        <f t="shared" si="19"/>
        <v>7993</v>
      </c>
      <c r="O78" s="13"/>
      <c r="P78" s="13">
        <f t="shared" si="20"/>
        <v>40823465</v>
      </c>
      <c r="Q78" s="13">
        <f t="shared" si="21"/>
        <v>40115700</v>
      </c>
      <c r="R78" s="13">
        <f t="shared" si="22"/>
        <v>0</v>
      </c>
      <c r="S78" s="13">
        <f t="shared" si="23"/>
        <v>40874603</v>
      </c>
      <c r="T78" s="13">
        <f t="shared" si="24"/>
        <v>0</v>
      </c>
      <c r="U78" s="11"/>
      <c r="V78" s="11"/>
      <c r="W78" s="11">
        <f t="shared" si="25"/>
        <v>51138</v>
      </c>
      <c r="X78" s="11">
        <f t="shared" si="26"/>
        <v>1446</v>
      </c>
      <c r="Y78" s="11">
        <f t="shared" si="27"/>
        <v>5826</v>
      </c>
      <c r="Z78" s="11">
        <f t="shared" si="28"/>
        <v>58410</v>
      </c>
      <c r="AA78" s="11">
        <f t="shared" si="29"/>
        <v>0</v>
      </c>
      <c r="AB78" s="11">
        <f t="shared" si="30"/>
        <v>0</v>
      </c>
      <c r="AD78">
        <f t="shared" si="31"/>
        <v>0</v>
      </c>
      <c r="AF78">
        <f t="shared" si="32"/>
        <v>0</v>
      </c>
      <c r="AI78">
        <f t="shared" si="33"/>
        <v>1337</v>
      </c>
    </row>
    <row r="79" spans="1:35" x14ac:dyDescent="0.35">
      <c r="A79" s="30">
        <v>72</v>
      </c>
      <c r="B79">
        <v>1350</v>
      </c>
      <c r="C79" t="s">
        <v>72</v>
      </c>
      <c r="D79">
        <v>1350</v>
      </c>
      <c r="E79">
        <v>7826</v>
      </c>
      <c r="F79">
        <v>418.1</v>
      </c>
      <c r="G79" s="89">
        <v>7826</v>
      </c>
      <c r="H79">
        <v>58.23</v>
      </c>
      <c r="I79">
        <v>27.05</v>
      </c>
      <c r="J79">
        <v>503.38</v>
      </c>
      <c r="K79" s="90">
        <v>3456744</v>
      </c>
      <c r="L79" s="13">
        <f t="shared" si="17"/>
        <v>7983</v>
      </c>
      <c r="M79" s="13">
        <f t="shared" si="18"/>
        <v>10</v>
      </c>
      <c r="N79" s="16">
        <f t="shared" si="19"/>
        <v>7993</v>
      </c>
      <c r="O79" s="13"/>
      <c r="P79" s="13">
        <f t="shared" si="20"/>
        <v>3337692</v>
      </c>
      <c r="Q79" s="13">
        <f t="shared" si="21"/>
        <v>3491311</v>
      </c>
      <c r="R79" s="13">
        <f t="shared" si="22"/>
        <v>153619</v>
      </c>
      <c r="S79" s="13">
        <f t="shared" si="23"/>
        <v>3341873</v>
      </c>
      <c r="T79" s="13">
        <f t="shared" si="24"/>
        <v>149438</v>
      </c>
      <c r="U79" s="11"/>
      <c r="V79" s="11"/>
      <c r="W79" s="11">
        <f t="shared" si="25"/>
        <v>4181</v>
      </c>
      <c r="X79" s="11">
        <f t="shared" si="26"/>
        <v>271</v>
      </c>
      <c r="Y79" s="11">
        <f t="shared" si="27"/>
        <v>582</v>
      </c>
      <c r="Z79" s="11">
        <f t="shared" si="28"/>
        <v>5034</v>
      </c>
      <c r="AA79" s="11">
        <f t="shared" si="29"/>
        <v>0</v>
      </c>
      <c r="AB79" s="11">
        <f t="shared" si="30"/>
        <v>149438</v>
      </c>
      <c r="AD79">
        <f t="shared" si="31"/>
        <v>153619</v>
      </c>
      <c r="AF79">
        <f t="shared" si="32"/>
        <v>4181</v>
      </c>
      <c r="AI79">
        <f t="shared" si="33"/>
        <v>1350</v>
      </c>
    </row>
    <row r="80" spans="1:35" x14ac:dyDescent="0.35">
      <c r="A80" s="30">
        <v>73</v>
      </c>
      <c r="B80">
        <v>1359</v>
      </c>
      <c r="C80" t="s">
        <v>337</v>
      </c>
      <c r="D80">
        <v>1359</v>
      </c>
      <c r="E80">
        <v>7826</v>
      </c>
      <c r="F80">
        <v>452</v>
      </c>
      <c r="G80" s="89">
        <v>7826</v>
      </c>
      <c r="H80">
        <v>61.56</v>
      </c>
      <c r="I80">
        <v>28.96</v>
      </c>
      <c r="J80">
        <v>542.52</v>
      </c>
      <c r="K80" s="90">
        <v>3560047</v>
      </c>
      <c r="L80" s="13">
        <f t="shared" si="17"/>
        <v>7983</v>
      </c>
      <c r="M80" s="13">
        <f t="shared" si="18"/>
        <v>10</v>
      </c>
      <c r="N80" s="16">
        <f t="shared" si="19"/>
        <v>7993</v>
      </c>
      <c r="O80" s="13"/>
      <c r="P80" s="13">
        <f t="shared" si="20"/>
        <v>3608316</v>
      </c>
      <c r="Q80" s="13">
        <f t="shared" si="21"/>
        <v>3595647</v>
      </c>
      <c r="R80" s="13">
        <f t="shared" si="22"/>
        <v>0</v>
      </c>
      <c r="S80" s="13">
        <f t="shared" si="23"/>
        <v>3612836</v>
      </c>
      <c r="T80" s="13">
        <f t="shared" si="24"/>
        <v>0</v>
      </c>
      <c r="U80" s="11"/>
      <c r="V80" s="11"/>
      <c r="W80" s="11">
        <f t="shared" si="25"/>
        <v>4520</v>
      </c>
      <c r="X80" s="11">
        <f t="shared" si="26"/>
        <v>290</v>
      </c>
      <c r="Y80" s="11">
        <f t="shared" si="27"/>
        <v>616</v>
      </c>
      <c r="Z80" s="11">
        <f t="shared" si="28"/>
        <v>5426</v>
      </c>
      <c r="AA80" s="11">
        <f t="shared" si="29"/>
        <v>0</v>
      </c>
      <c r="AB80" s="11">
        <f t="shared" si="30"/>
        <v>0</v>
      </c>
      <c r="AD80">
        <f t="shared" si="31"/>
        <v>0</v>
      </c>
      <c r="AF80">
        <f t="shared" si="32"/>
        <v>0</v>
      </c>
      <c r="AI80">
        <f t="shared" si="33"/>
        <v>1359</v>
      </c>
    </row>
    <row r="81" spans="1:35" x14ac:dyDescent="0.35">
      <c r="A81" s="30">
        <v>74</v>
      </c>
      <c r="B81">
        <v>1368</v>
      </c>
      <c r="C81" t="s">
        <v>73</v>
      </c>
      <c r="D81">
        <v>1368</v>
      </c>
      <c r="E81">
        <v>7826</v>
      </c>
      <c r="F81">
        <v>762.5</v>
      </c>
      <c r="G81" s="89">
        <v>7826</v>
      </c>
      <c r="H81">
        <v>120.32</v>
      </c>
      <c r="I81">
        <v>49.45</v>
      </c>
      <c r="J81">
        <v>932.27</v>
      </c>
      <c r="K81" s="90">
        <v>5925847</v>
      </c>
      <c r="L81" s="13">
        <f t="shared" si="17"/>
        <v>7983</v>
      </c>
      <c r="M81" s="13">
        <f t="shared" si="18"/>
        <v>10</v>
      </c>
      <c r="N81" s="16">
        <f t="shared" si="19"/>
        <v>7993</v>
      </c>
      <c r="O81" s="13"/>
      <c r="P81" s="13">
        <f t="shared" si="20"/>
        <v>6087038</v>
      </c>
      <c r="Q81" s="13">
        <f t="shared" si="21"/>
        <v>5985105</v>
      </c>
      <c r="R81" s="13">
        <f t="shared" si="22"/>
        <v>0</v>
      </c>
      <c r="S81" s="13">
        <f t="shared" si="23"/>
        <v>6094663</v>
      </c>
      <c r="T81" s="13">
        <f t="shared" si="24"/>
        <v>0</v>
      </c>
      <c r="U81" s="11"/>
      <c r="V81" s="11"/>
      <c r="W81" s="11">
        <f t="shared" si="25"/>
        <v>7625</v>
      </c>
      <c r="X81" s="11">
        <f t="shared" si="26"/>
        <v>495</v>
      </c>
      <c r="Y81" s="11">
        <f t="shared" si="27"/>
        <v>1203</v>
      </c>
      <c r="Z81" s="11">
        <f t="shared" si="28"/>
        <v>9323</v>
      </c>
      <c r="AA81" s="11">
        <f t="shared" si="29"/>
        <v>0</v>
      </c>
      <c r="AB81" s="11">
        <f t="shared" si="30"/>
        <v>0</v>
      </c>
      <c r="AD81">
        <f t="shared" si="31"/>
        <v>0</v>
      </c>
      <c r="AF81">
        <f t="shared" si="32"/>
        <v>0</v>
      </c>
      <c r="AI81">
        <f t="shared" si="33"/>
        <v>1368</v>
      </c>
    </row>
    <row r="82" spans="1:35" x14ac:dyDescent="0.35">
      <c r="A82" s="30">
        <v>75</v>
      </c>
      <c r="B82">
        <v>1413</v>
      </c>
      <c r="C82" t="s">
        <v>74</v>
      </c>
      <c r="D82">
        <v>1413</v>
      </c>
      <c r="E82">
        <v>7826</v>
      </c>
      <c r="F82">
        <v>440.4</v>
      </c>
      <c r="G82" s="89">
        <v>7938</v>
      </c>
      <c r="H82">
        <v>70.8</v>
      </c>
      <c r="I82">
        <v>27.07</v>
      </c>
      <c r="J82">
        <v>538.27</v>
      </c>
      <c r="K82" s="90">
        <v>3453030</v>
      </c>
      <c r="L82" s="13">
        <f t="shared" si="17"/>
        <v>8095</v>
      </c>
      <c r="M82" s="13">
        <f t="shared" si="18"/>
        <v>0</v>
      </c>
      <c r="N82" s="16">
        <f t="shared" si="19"/>
        <v>8095</v>
      </c>
      <c r="O82" s="13"/>
      <c r="P82" s="13">
        <f t="shared" si="20"/>
        <v>3565038</v>
      </c>
      <c r="Q82" s="13">
        <f t="shared" si="21"/>
        <v>3487560</v>
      </c>
      <c r="R82" s="13">
        <f t="shared" si="22"/>
        <v>0</v>
      </c>
      <c r="S82" s="13">
        <f t="shared" si="23"/>
        <v>3565038</v>
      </c>
      <c r="T82" s="13">
        <f t="shared" si="24"/>
        <v>0</v>
      </c>
      <c r="U82" s="11"/>
      <c r="V82" s="11"/>
      <c r="W82" s="11">
        <f t="shared" si="25"/>
        <v>0</v>
      </c>
      <c r="X82" s="11">
        <f t="shared" si="26"/>
        <v>0</v>
      </c>
      <c r="Y82" s="11">
        <f t="shared" si="27"/>
        <v>0</v>
      </c>
      <c r="Z82" s="11">
        <f t="shared" si="28"/>
        <v>0</v>
      </c>
      <c r="AA82" s="11">
        <f t="shared" si="29"/>
        <v>5382.7</v>
      </c>
      <c r="AB82" s="11">
        <f t="shared" si="30"/>
        <v>0</v>
      </c>
      <c r="AD82">
        <f t="shared" si="31"/>
        <v>0</v>
      </c>
      <c r="AF82">
        <f t="shared" si="32"/>
        <v>0</v>
      </c>
      <c r="AI82">
        <f t="shared" si="33"/>
        <v>1413</v>
      </c>
    </row>
    <row r="83" spans="1:35" x14ac:dyDescent="0.35">
      <c r="A83" s="30">
        <v>76</v>
      </c>
      <c r="B83">
        <v>1431</v>
      </c>
      <c r="C83" t="s">
        <v>75</v>
      </c>
      <c r="D83">
        <v>1431</v>
      </c>
      <c r="E83">
        <v>7826</v>
      </c>
      <c r="F83">
        <v>396.1</v>
      </c>
      <c r="G83" s="89">
        <v>7838</v>
      </c>
      <c r="H83">
        <v>59.16</v>
      </c>
      <c r="I83">
        <v>26.46</v>
      </c>
      <c r="J83">
        <v>481.72</v>
      </c>
      <c r="K83" s="90">
        <v>2948656</v>
      </c>
      <c r="L83" s="13">
        <f t="shared" si="17"/>
        <v>7995</v>
      </c>
      <c r="M83" s="13">
        <f t="shared" si="18"/>
        <v>0</v>
      </c>
      <c r="N83" s="16">
        <f t="shared" si="19"/>
        <v>7995</v>
      </c>
      <c r="O83" s="13"/>
      <c r="P83" s="13">
        <f t="shared" si="20"/>
        <v>3166820</v>
      </c>
      <c r="Q83" s="13">
        <f t="shared" si="21"/>
        <v>2978143</v>
      </c>
      <c r="R83" s="13">
        <f t="shared" si="22"/>
        <v>0</v>
      </c>
      <c r="S83" s="13">
        <f t="shared" si="23"/>
        <v>3166820</v>
      </c>
      <c r="T83" s="13">
        <f t="shared" si="24"/>
        <v>0</v>
      </c>
      <c r="U83" s="11"/>
      <c r="V83" s="11"/>
      <c r="W83" s="11">
        <f t="shared" si="25"/>
        <v>0</v>
      </c>
      <c r="X83" s="11">
        <f t="shared" si="26"/>
        <v>0</v>
      </c>
      <c r="Y83" s="11">
        <f t="shared" si="27"/>
        <v>0</v>
      </c>
      <c r="Z83" s="11">
        <f t="shared" si="28"/>
        <v>0</v>
      </c>
      <c r="AA83" s="11">
        <f t="shared" si="29"/>
        <v>4817.2000000000007</v>
      </c>
      <c r="AB83" s="11">
        <f t="shared" si="30"/>
        <v>0</v>
      </c>
      <c r="AD83">
        <f t="shared" si="31"/>
        <v>0</v>
      </c>
      <c r="AF83">
        <f t="shared" si="32"/>
        <v>0</v>
      </c>
      <c r="AI83">
        <f t="shared" si="33"/>
        <v>1431</v>
      </c>
    </row>
    <row r="84" spans="1:35" x14ac:dyDescent="0.35">
      <c r="A84" s="30">
        <v>77</v>
      </c>
      <c r="B84">
        <v>1476</v>
      </c>
      <c r="C84" t="s">
        <v>76</v>
      </c>
      <c r="D84">
        <v>1476</v>
      </c>
      <c r="E84">
        <v>7826</v>
      </c>
      <c r="F84" s="90">
        <v>8458.1</v>
      </c>
      <c r="G84" s="89">
        <v>7860</v>
      </c>
      <c r="H84" s="90">
        <v>2143.77</v>
      </c>
      <c r="I84">
        <v>247.18</v>
      </c>
      <c r="J84" s="90">
        <v>10849.05</v>
      </c>
      <c r="K84" s="90">
        <v>67850664</v>
      </c>
      <c r="L84" s="13">
        <f t="shared" si="17"/>
        <v>8017</v>
      </c>
      <c r="M84" s="13">
        <f t="shared" si="18"/>
        <v>0</v>
      </c>
      <c r="N84" s="16">
        <f t="shared" si="19"/>
        <v>8017</v>
      </c>
      <c r="O84" s="13"/>
      <c r="P84" s="13">
        <f t="shared" si="20"/>
        <v>67808588</v>
      </c>
      <c r="Q84" s="13">
        <f t="shared" si="21"/>
        <v>68529171</v>
      </c>
      <c r="R84" s="13">
        <f t="shared" si="22"/>
        <v>720583</v>
      </c>
      <c r="S84" s="13">
        <f t="shared" si="23"/>
        <v>67808588</v>
      </c>
      <c r="T84" s="13">
        <f t="shared" si="24"/>
        <v>720583</v>
      </c>
      <c r="U84" s="11"/>
      <c r="V84" s="11"/>
      <c r="W84" s="11">
        <f t="shared" si="25"/>
        <v>0</v>
      </c>
      <c r="X84" s="11">
        <f t="shared" si="26"/>
        <v>0</v>
      </c>
      <c r="Y84" s="11">
        <f t="shared" si="27"/>
        <v>0</v>
      </c>
      <c r="Z84" s="11">
        <f t="shared" si="28"/>
        <v>0</v>
      </c>
      <c r="AA84" s="11">
        <f t="shared" si="29"/>
        <v>108490.5</v>
      </c>
      <c r="AB84" s="11">
        <f t="shared" si="30"/>
        <v>720583</v>
      </c>
      <c r="AD84">
        <f t="shared" si="31"/>
        <v>720583</v>
      </c>
      <c r="AF84">
        <f t="shared" si="32"/>
        <v>0</v>
      </c>
      <c r="AI84">
        <f t="shared" si="33"/>
        <v>1476</v>
      </c>
    </row>
    <row r="85" spans="1:35" x14ac:dyDescent="0.35">
      <c r="A85" s="30">
        <v>78</v>
      </c>
      <c r="B85">
        <v>1503</v>
      </c>
      <c r="C85" t="s">
        <v>77</v>
      </c>
      <c r="D85">
        <v>1503</v>
      </c>
      <c r="E85">
        <v>7826</v>
      </c>
      <c r="F85" s="90">
        <v>1330.5</v>
      </c>
      <c r="G85" s="89">
        <v>7826</v>
      </c>
      <c r="H85">
        <v>178.27</v>
      </c>
      <c r="I85">
        <v>29.54</v>
      </c>
      <c r="J85" s="90">
        <v>1538.31</v>
      </c>
      <c r="K85" s="90">
        <v>10716924</v>
      </c>
      <c r="L85" s="13">
        <f t="shared" si="17"/>
        <v>7983</v>
      </c>
      <c r="M85" s="13">
        <f t="shared" si="18"/>
        <v>10</v>
      </c>
      <c r="N85" s="16">
        <f t="shared" si="19"/>
        <v>7993</v>
      </c>
      <c r="O85" s="13"/>
      <c r="P85" s="13">
        <f t="shared" si="20"/>
        <v>10621382</v>
      </c>
      <c r="Q85" s="13">
        <f t="shared" si="21"/>
        <v>10824093</v>
      </c>
      <c r="R85" s="13">
        <f t="shared" si="22"/>
        <v>202711</v>
      </c>
      <c r="S85" s="13">
        <f t="shared" si="23"/>
        <v>10634687</v>
      </c>
      <c r="T85" s="13">
        <f t="shared" si="24"/>
        <v>189406</v>
      </c>
      <c r="U85" s="11"/>
      <c r="V85" s="11"/>
      <c r="W85" s="11">
        <f t="shared" si="25"/>
        <v>13305</v>
      </c>
      <c r="X85" s="11">
        <f t="shared" si="26"/>
        <v>295</v>
      </c>
      <c r="Y85" s="11">
        <f t="shared" si="27"/>
        <v>1783</v>
      </c>
      <c r="Z85" s="11">
        <f t="shared" si="28"/>
        <v>15383</v>
      </c>
      <c r="AA85" s="11">
        <f t="shared" si="29"/>
        <v>0</v>
      </c>
      <c r="AB85" s="11">
        <f t="shared" si="30"/>
        <v>189406</v>
      </c>
      <c r="AD85">
        <f t="shared" si="31"/>
        <v>202711</v>
      </c>
      <c r="AF85">
        <f t="shared" si="32"/>
        <v>13305</v>
      </c>
      <c r="AI85">
        <f t="shared" si="33"/>
        <v>1503</v>
      </c>
    </row>
    <row r="86" spans="1:35" x14ac:dyDescent="0.35">
      <c r="A86" s="30">
        <v>79</v>
      </c>
      <c r="B86">
        <v>1576</v>
      </c>
      <c r="C86" t="s">
        <v>78</v>
      </c>
      <c r="D86">
        <v>1576</v>
      </c>
      <c r="E86">
        <v>7826</v>
      </c>
      <c r="F86" s="90">
        <v>3446.3</v>
      </c>
      <c r="G86" s="89">
        <v>7826</v>
      </c>
      <c r="H86">
        <v>398.52</v>
      </c>
      <c r="I86">
        <v>73.680000000000007</v>
      </c>
      <c r="J86" s="90">
        <v>3918.5</v>
      </c>
      <c r="K86" s="90">
        <v>27402739</v>
      </c>
      <c r="L86" s="13">
        <f t="shared" si="17"/>
        <v>7983</v>
      </c>
      <c r="M86" s="13">
        <f t="shared" si="18"/>
        <v>10</v>
      </c>
      <c r="N86" s="16">
        <f t="shared" si="19"/>
        <v>7993</v>
      </c>
      <c r="O86" s="13"/>
      <c r="P86" s="13">
        <f t="shared" si="20"/>
        <v>27511813</v>
      </c>
      <c r="Q86" s="13">
        <f t="shared" si="21"/>
        <v>27676766</v>
      </c>
      <c r="R86" s="13">
        <f t="shared" si="22"/>
        <v>164953</v>
      </c>
      <c r="S86" s="13">
        <f t="shared" si="23"/>
        <v>27546276</v>
      </c>
      <c r="T86" s="13">
        <f t="shared" si="24"/>
        <v>130490</v>
      </c>
      <c r="U86" s="11"/>
      <c r="V86" s="11"/>
      <c r="W86" s="11">
        <f t="shared" si="25"/>
        <v>34463</v>
      </c>
      <c r="X86" s="11">
        <f t="shared" si="26"/>
        <v>737</v>
      </c>
      <c r="Y86" s="11">
        <f t="shared" si="27"/>
        <v>3985</v>
      </c>
      <c r="Z86" s="11">
        <f t="shared" si="28"/>
        <v>39185</v>
      </c>
      <c r="AA86" s="11">
        <f t="shared" si="29"/>
        <v>0</v>
      </c>
      <c r="AB86" s="11">
        <f t="shared" si="30"/>
        <v>130490</v>
      </c>
      <c r="AD86">
        <f t="shared" si="31"/>
        <v>164953</v>
      </c>
      <c r="AF86">
        <f t="shared" si="32"/>
        <v>34463</v>
      </c>
      <c r="AI86">
        <f t="shared" si="33"/>
        <v>1576</v>
      </c>
    </row>
    <row r="87" spans="1:35" x14ac:dyDescent="0.35">
      <c r="A87" s="30">
        <v>80</v>
      </c>
      <c r="B87">
        <v>1602</v>
      </c>
      <c r="C87" t="s">
        <v>79</v>
      </c>
      <c r="D87">
        <v>1602</v>
      </c>
      <c r="E87">
        <v>7826</v>
      </c>
      <c r="F87">
        <v>419.9</v>
      </c>
      <c r="G87" s="89">
        <v>7826</v>
      </c>
      <c r="H87">
        <v>40.56</v>
      </c>
      <c r="I87">
        <v>12.5</v>
      </c>
      <c r="J87">
        <v>472.96</v>
      </c>
      <c r="K87" s="90">
        <v>3459875</v>
      </c>
      <c r="L87" s="13">
        <f t="shared" si="17"/>
        <v>7983</v>
      </c>
      <c r="M87" s="13">
        <f t="shared" si="18"/>
        <v>10</v>
      </c>
      <c r="N87" s="16">
        <f t="shared" si="19"/>
        <v>7993</v>
      </c>
      <c r="O87" s="13"/>
      <c r="P87" s="13">
        <f t="shared" si="20"/>
        <v>3352062</v>
      </c>
      <c r="Q87" s="13">
        <f t="shared" si="21"/>
        <v>3494474</v>
      </c>
      <c r="R87" s="13">
        <f t="shared" si="22"/>
        <v>142412</v>
      </c>
      <c r="S87" s="13">
        <f t="shared" si="23"/>
        <v>3356261</v>
      </c>
      <c r="T87" s="13">
        <f t="shared" si="24"/>
        <v>138213</v>
      </c>
      <c r="U87" s="11"/>
      <c r="V87" s="11"/>
      <c r="W87" s="11">
        <f t="shared" si="25"/>
        <v>4199</v>
      </c>
      <c r="X87" s="11">
        <f t="shared" si="26"/>
        <v>125</v>
      </c>
      <c r="Y87" s="11">
        <f t="shared" si="27"/>
        <v>406</v>
      </c>
      <c r="Z87" s="11">
        <f t="shared" si="28"/>
        <v>4730</v>
      </c>
      <c r="AA87" s="11">
        <f t="shared" si="29"/>
        <v>0</v>
      </c>
      <c r="AB87" s="11">
        <f t="shared" si="30"/>
        <v>138213</v>
      </c>
      <c r="AD87">
        <f t="shared" si="31"/>
        <v>142412</v>
      </c>
      <c r="AF87">
        <f t="shared" si="32"/>
        <v>4199</v>
      </c>
      <c r="AI87">
        <f t="shared" si="33"/>
        <v>1602</v>
      </c>
    </row>
    <row r="88" spans="1:35" x14ac:dyDescent="0.35">
      <c r="A88" s="30">
        <v>81</v>
      </c>
      <c r="B88">
        <v>1611</v>
      </c>
      <c r="C88" t="s">
        <v>80</v>
      </c>
      <c r="D88">
        <v>1611</v>
      </c>
      <c r="E88">
        <v>7826</v>
      </c>
      <c r="F88" s="90">
        <v>13566.8</v>
      </c>
      <c r="G88" s="89">
        <v>7826</v>
      </c>
      <c r="H88" s="90">
        <v>2589.98</v>
      </c>
      <c r="I88">
        <v>232.08</v>
      </c>
      <c r="J88" s="90">
        <v>16388.86</v>
      </c>
      <c r="K88" s="90">
        <v>107890019</v>
      </c>
      <c r="L88" s="13">
        <f t="shared" si="17"/>
        <v>7983</v>
      </c>
      <c r="M88" s="13">
        <f t="shared" si="18"/>
        <v>10</v>
      </c>
      <c r="N88" s="16">
        <f t="shared" si="19"/>
        <v>7993</v>
      </c>
      <c r="O88" s="13"/>
      <c r="P88" s="13">
        <f t="shared" si="20"/>
        <v>108303764</v>
      </c>
      <c r="Q88" s="13">
        <f t="shared" si="21"/>
        <v>108968919</v>
      </c>
      <c r="R88" s="13">
        <f t="shared" si="22"/>
        <v>665155</v>
      </c>
      <c r="S88" s="13">
        <f t="shared" si="23"/>
        <v>108439432</v>
      </c>
      <c r="T88" s="13">
        <f t="shared" si="24"/>
        <v>529487</v>
      </c>
      <c r="U88" s="11"/>
      <c r="V88" s="11"/>
      <c r="W88" s="11">
        <f t="shared" si="25"/>
        <v>135668</v>
      </c>
      <c r="X88" s="11">
        <f t="shared" si="26"/>
        <v>2321</v>
      </c>
      <c r="Y88" s="11">
        <f t="shared" si="27"/>
        <v>25900</v>
      </c>
      <c r="Z88" s="11">
        <f t="shared" si="28"/>
        <v>163889</v>
      </c>
      <c r="AA88" s="11">
        <f t="shared" si="29"/>
        <v>0</v>
      </c>
      <c r="AB88" s="11">
        <f t="shared" si="30"/>
        <v>529487</v>
      </c>
      <c r="AD88">
        <f t="shared" si="31"/>
        <v>665155</v>
      </c>
      <c r="AF88">
        <f t="shared" si="32"/>
        <v>135668</v>
      </c>
      <c r="AI88">
        <f t="shared" si="33"/>
        <v>1611</v>
      </c>
    </row>
    <row r="89" spans="1:35" x14ac:dyDescent="0.35">
      <c r="A89" s="30">
        <v>82</v>
      </c>
      <c r="B89">
        <v>1619</v>
      </c>
      <c r="C89" t="s">
        <v>81</v>
      </c>
      <c r="D89">
        <v>1619</v>
      </c>
      <c r="E89">
        <v>7826</v>
      </c>
      <c r="F89" s="90">
        <v>1079.2</v>
      </c>
      <c r="G89" s="89">
        <v>7826</v>
      </c>
      <c r="H89">
        <v>154.21</v>
      </c>
      <c r="I89">
        <v>48.13</v>
      </c>
      <c r="J89" s="90">
        <v>1281.54</v>
      </c>
      <c r="K89" s="90">
        <v>8748685</v>
      </c>
      <c r="L89" s="13">
        <f t="shared" si="17"/>
        <v>7983</v>
      </c>
      <c r="M89" s="13">
        <f t="shared" si="18"/>
        <v>10</v>
      </c>
      <c r="N89" s="16">
        <f t="shared" si="19"/>
        <v>7993</v>
      </c>
      <c r="O89" s="13"/>
      <c r="P89" s="13">
        <f t="shared" si="20"/>
        <v>8615254</v>
      </c>
      <c r="Q89" s="13">
        <f t="shared" si="21"/>
        <v>8836172</v>
      </c>
      <c r="R89" s="13">
        <f t="shared" si="22"/>
        <v>220918</v>
      </c>
      <c r="S89" s="13">
        <f t="shared" si="23"/>
        <v>8626046</v>
      </c>
      <c r="T89" s="13">
        <f t="shared" si="24"/>
        <v>210126</v>
      </c>
      <c r="U89" s="11"/>
      <c r="V89" s="11"/>
      <c r="W89" s="11">
        <f t="shared" si="25"/>
        <v>10792</v>
      </c>
      <c r="X89" s="11">
        <f t="shared" si="26"/>
        <v>481</v>
      </c>
      <c r="Y89" s="11">
        <f t="shared" si="27"/>
        <v>1542</v>
      </c>
      <c r="Z89" s="11">
        <f t="shared" si="28"/>
        <v>12815</v>
      </c>
      <c r="AA89" s="11">
        <f t="shared" si="29"/>
        <v>0</v>
      </c>
      <c r="AB89" s="11">
        <f t="shared" si="30"/>
        <v>210126</v>
      </c>
      <c r="AD89">
        <f t="shared" si="31"/>
        <v>220918</v>
      </c>
      <c r="AF89">
        <f t="shared" si="32"/>
        <v>10792</v>
      </c>
      <c r="AI89">
        <f t="shared" si="33"/>
        <v>1619</v>
      </c>
    </row>
    <row r="90" spans="1:35" x14ac:dyDescent="0.35">
      <c r="A90" s="30">
        <v>83</v>
      </c>
      <c r="B90">
        <v>1638</v>
      </c>
      <c r="C90" t="s">
        <v>338</v>
      </c>
      <c r="D90">
        <v>1638</v>
      </c>
      <c r="E90">
        <v>7826</v>
      </c>
      <c r="F90" s="90">
        <v>1450.4</v>
      </c>
      <c r="G90" s="89">
        <v>7826</v>
      </c>
      <c r="H90">
        <v>184.18</v>
      </c>
      <c r="I90">
        <v>29.17</v>
      </c>
      <c r="J90" s="90">
        <v>1663.75</v>
      </c>
      <c r="K90" s="90">
        <v>11806304</v>
      </c>
      <c r="L90" s="13">
        <f t="shared" si="17"/>
        <v>7983</v>
      </c>
      <c r="M90" s="13">
        <f t="shared" si="18"/>
        <v>10</v>
      </c>
      <c r="N90" s="16">
        <f t="shared" si="19"/>
        <v>7993</v>
      </c>
      <c r="O90" s="13"/>
      <c r="P90" s="13">
        <f t="shared" si="20"/>
        <v>11578543</v>
      </c>
      <c r="Q90" s="13">
        <f t="shared" si="21"/>
        <v>11924367</v>
      </c>
      <c r="R90" s="13">
        <f t="shared" si="22"/>
        <v>345824</v>
      </c>
      <c r="S90" s="13">
        <f t="shared" si="23"/>
        <v>11593047</v>
      </c>
      <c r="T90" s="13">
        <f t="shared" si="24"/>
        <v>331320</v>
      </c>
      <c r="U90" s="11"/>
      <c r="V90" s="11"/>
      <c r="W90" s="11">
        <f t="shared" si="25"/>
        <v>14504</v>
      </c>
      <c r="X90" s="11">
        <f t="shared" si="26"/>
        <v>292</v>
      </c>
      <c r="Y90" s="11">
        <f t="shared" si="27"/>
        <v>1842</v>
      </c>
      <c r="Z90" s="11">
        <f t="shared" si="28"/>
        <v>16638</v>
      </c>
      <c r="AA90" s="11">
        <f t="shared" si="29"/>
        <v>0</v>
      </c>
      <c r="AB90" s="11">
        <f t="shared" si="30"/>
        <v>331320</v>
      </c>
      <c r="AD90">
        <f t="shared" si="31"/>
        <v>345824</v>
      </c>
      <c r="AF90">
        <f t="shared" si="32"/>
        <v>14504</v>
      </c>
      <c r="AI90">
        <f t="shared" si="33"/>
        <v>1638</v>
      </c>
    </row>
    <row r="91" spans="1:35" x14ac:dyDescent="0.35">
      <c r="A91" s="30">
        <v>84</v>
      </c>
      <c r="B91">
        <v>1675</v>
      </c>
      <c r="C91" t="s">
        <v>82</v>
      </c>
      <c r="D91">
        <v>1675</v>
      </c>
      <c r="E91">
        <v>7826</v>
      </c>
      <c r="F91">
        <v>172</v>
      </c>
      <c r="G91" s="89">
        <v>7966</v>
      </c>
      <c r="H91">
        <v>26.33</v>
      </c>
      <c r="I91">
        <v>25.69</v>
      </c>
      <c r="J91">
        <v>224.02</v>
      </c>
      <c r="K91" s="90">
        <v>1457778</v>
      </c>
      <c r="L91" s="13">
        <f t="shared" si="17"/>
        <v>8123</v>
      </c>
      <c r="M91" s="13">
        <f t="shared" si="18"/>
        <v>0</v>
      </c>
      <c r="N91" s="16">
        <f t="shared" si="19"/>
        <v>8123</v>
      </c>
      <c r="O91" s="13"/>
      <c r="P91" s="13">
        <f t="shared" si="20"/>
        <v>1397156</v>
      </c>
      <c r="Q91" s="13">
        <f t="shared" si="21"/>
        <v>1472356</v>
      </c>
      <c r="R91" s="13">
        <f t="shared" si="22"/>
        <v>75200</v>
      </c>
      <c r="S91" s="13">
        <f t="shared" si="23"/>
        <v>1397156</v>
      </c>
      <c r="T91" s="13">
        <f t="shared" si="24"/>
        <v>75200</v>
      </c>
      <c r="U91" s="11"/>
      <c r="V91" s="11"/>
      <c r="W91" s="11">
        <f t="shared" si="25"/>
        <v>0</v>
      </c>
      <c r="X91" s="11">
        <f t="shared" si="26"/>
        <v>0</v>
      </c>
      <c r="Y91" s="11">
        <f t="shared" si="27"/>
        <v>0</v>
      </c>
      <c r="Z91" s="11">
        <f t="shared" si="28"/>
        <v>0</v>
      </c>
      <c r="AA91" s="11">
        <f t="shared" si="29"/>
        <v>2240.2000000000003</v>
      </c>
      <c r="AB91" s="11">
        <f t="shared" si="30"/>
        <v>75200</v>
      </c>
      <c r="AD91">
        <f t="shared" si="31"/>
        <v>75200</v>
      </c>
      <c r="AF91">
        <f t="shared" si="32"/>
        <v>0</v>
      </c>
      <c r="AI91">
        <f t="shared" si="33"/>
        <v>1675</v>
      </c>
    </row>
    <row r="92" spans="1:35" x14ac:dyDescent="0.35">
      <c r="A92" s="30">
        <v>85</v>
      </c>
      <c r="B92">
        <v>1701</v>
      </c>
      <c r="C92" t="s">
        <v>83</v>
      </c>
      <c r="D92">
        <v>1701</v>
      </c>
      <c r="E92">
        <v>7826</v>
      </c>
      <c r="F92" s="90">
        <v>1977</v>
      </c>
      <c r="G92" s="89">
        <v>7826</v>
      </c>
      <c r="H92">
        <v>279.86</v>
      </c>
      <c r="I92">
        <v>172.51</v>
      </c>
      <c r="J92" s="90">
        <v>2429.37</v>
      </c>
      <c r="K92" s="90">
        <v>15327221</v>
      </c>
      <c r="L92" s="13">
        <f t="shared" si="17"/>
        <v>7983</v>
      </c>
      <c r="M92" s="13">
        <f t="shared" si="18"/>
        <v>10</v>
      </c>
      <c r="N92" s="16">
        <f t="shared" si="19"/>
        <v>7993</v>
      </c>
      <c r="O92" s="13"/>
      <c r="P92" s="13">
        <f t="shared" si="20"/>
        <v>15782391</v>
      </c>
      <c r="Q92" s="13">
        <f t="shared" si="21"/>
        <v>15480493</v>
      </c>
      <c r="R92" s="13">
        <f t="shared" si="22"/>
        <v>0</v>
      </c>
      <c r="S92" s="13">
        <f t="shared" si="23"/>
        <v>15802161</v>
      </c>
      <c r="T92" s="13">
        <f t="shared" si="24"/>
        <v>0</v>
      </c>
      <c r="U92" s="11"/>
      <c r="V92" s="11"/>
      <c r="W92" s="11">
        <f t="shared" si="25"/>
        <v>19770</v>
      </c>
      <c r="X92" s="11">
        <f t="shared" si="26"/>
        <v>1725</v>
      </c>
      <c r="Y92" s="11">
        <f t="shared" si="27"/>
        <v>2799</v>
      </c>
      <c r="Z92" s="11">
        <f t="shared" si="28"/>
        <v>24294</v>
      </c>
      <c r="AA92" s="11">
        <f t="shared" si="29"/>
        <v>0</v>
      </c>
      <c r="AB92" s="11">
        <f t="shared" si="30"/>
        <v>0</v>
      </c>
      <c r="AD92">
        <f t="shared" si="31"/>
        <v>0</v>
      </c>
      <c r="AF92">
        <f t="shared" si="32"/>
        <v>0</v>
      </c>
      <c r="AI92">
        <f t="shared" si="33"/>
        <v>1701</v>
      </c>
    </row>
    <row r="93" spans="1:35" x14ac:dyDescent="0.35">
      <c r="A93" s="30">
        <v>86</v>
      </c>
      <c r="B93">
        <v>1719</v>
      </c>
      <c r="C93" t="s">
        <v>84</v>
      </c>
      <c r="D93">
        <v>1719</v>
      </c>
      <c r="E93">
        <v>7826</v>
      </c>
      <c r="F93">
        <v>872.2</v>
      </c>
      <c r="G93" s="89">
        <v>7826</v>
      </c>
      <c r="H93">
        <v>79.819999999999993</v>
      </c>
      <c r="I93">
        <v>12.58</v>
      </c>
      <c r="J93">
        <v>964.6</v>
      </c>
      <c r="K93" s="90">
        <v>6764012</v>
      </c>
      <c r="L93" s="13">
        <f t="shared" si="17"/>
        <v>7983</v>
      </c>
      <c r="M93" s="13">
        <f t="shared" si="18"/>
        <v>10</v>
      </c>
      <c r="N93" s="16">
        <f t="shared" si="19"/>
        <v>7993</v>
      </c>
      <c r="O93" s="13"/>
      <c r="P93" s="13">
        <f t="shared" si="20"/>
        <v>6962773</v>
      </c>
      <c r="Q93" s="13">
        <f t="shared" si="21"/>
        <v>6831652</v>
      </c>
      <c r="R93" s="13">
        <f t="shared" si="22"/>
        <v>0</v>
      </c>
      <c r="S93" s="13">
        <f t="shared" si="23"/>
        <v>6971495</v>
      </c>
      <c r="T93" s="13">
        <f t="shared" si="24"/>
        <v>0</v>
      </c>
      <c r="U93" s="11"/>
      <c r="V93" s="11"/>
      <c r="W93" s="11">
        <f t="shared" si="25"/>
        <v>8722</v>
      </c>
      <c r="X93" s="11">
        <f t="shared" si="26"/>
        <v>126</v>
      </c>
      <c r="Y93" s="11">
        <f t="shared" si="27"/>
        <v>798</v>
      </c>
      <c r="Z93" s="11">
        <f t="shared" si="28"/>
        <v>9646</v>
      </c>
      <c r="AA93" s="11">
        <f t="shared" si="29"/>
        <v>0</v>
      </c>
      <c r="AB93" s="11">
        <f t="shared" si="30"/>
        <v>0</v>
      </c>
      <c r="AD93">
        <f t="shared" si="31"/>
        <v>0</v>
      </c>
      <c r="AF93">
        <f t="shared" si="32"/>
        <v>0</v>
      </c>
      <c r="AI93">
        <f t="shared" si="33"/>
        <v>1719</v>
      </c>
    </row>
    <row r="94" spans="1:35" x14ac:dyDescent="0.35">
      <c r="A94" s="30">
        <v>87</v>
      </c>
      <c r="B94">
        <v>1737</v>
      </c>
      <c r="C94" t="s">
        <v>339</v>
      </c>
      <c r="D94">
        <v>1737</v>
      </c>
      <c r="E94">
        <v>7826</v>
      </c>
      <c r="F94" s="90">
        <v>30836.3</v>
      </c>
      <c r="G94" s="89">
        <v>7859</v>
      </c>
      <c r="H94" s="90">
        <v>5502.1</v>
      </c>
      <c r="I94" s="90">
        <v>1844.94</v>
      </c>
      <c r="J94" s="90">
        <v>38183.339999999997</v>
      </c>
      <c r="K94" s="90">
        <v>242070560</v>
      </c>
      <c r="L94" s="13">
        <f t="shared" si="17"/>
        <v>8016</v>
      </c>
      <c r="M94" s="13">
        <f t="shared" si="18"/>
        <v>0</v>
      </c>
      <c r="N94" s="16">
        <f t="shared" si="19"/>
        <v>8016</v>
      </c>
      <c r="O94" s="13"/>
      <c r="P94" s="13">
        <f t="shared" si="20"/>
        <v>247183781</v>
      </c>
      <c r="Q94" s="13">
        <f t="shared" si="21"/>
        <v>244491266</v>
      </c>
      <c r="R94" s="13">
        <f t="shared" si="22"/>
        <v>0</v>
      </c>
      <c r="S94" s="13">
        <f t="shared" si="23"/>
        <v>247183781</v>
      </c>
      <c r="T94" s="13">
        <f t="shared" si="24"/>
        <v>0</v>
      </c>
      <c r="U94" s="11"/>
      <c r="V94" s="11"/>
      <c r="W94" s="11">
        <f t="shared" si="25"/>
        <v>0</v>
      </c>
      <c r="X94" s="11">
        <f t="shared" si="26"/>
        <v>0</v>
      </c>
      <c r="Y94" s="11">
        <f t="shared" si="27"/>
        <v>0</v>
      </c>
      <c r="Z94" s="11">
        <f t="shared" si="28"/>
        <v>0</v>
      </c>
      <c r="AA94" s="11">
        <f t="shared" si="29"/>
        <v>381833.39999999997</v>
      </c>
      <c r="AB94" s="11">
        <f t="shared" si="30"/>
        <v>0</v>
      </c>
      <c r="AD94">
        <f t="shared" si="31"/>
        <v>0</v>
      </c>
      <c r="AF94">
        <f t="shared" si="32"/>
        <v>0</v>
      </c>
      <c r="AI94">
        <f t="shared" si="33"/>
        <v>1737</v>
      </c>
    </row>
    <row r="95" spans="1:35" x14ac:dyDescent="0.35">
      <c r="A95" s="30">
        <v>88</v>
      </c>
      <c r="B95">
        <v>1782</v>
      </c>
      <c r="C95" t="s">
        <v>85</v>
      </c>
      <c r="D95">
        <v>1782</v>
      </c>
      <c r="E95">
        <v>7826</v>
      </c>
      <c r="F95">
        <v>90</v>
      </c>
      <c r="G95" s="89">
        <v>7826</v>
      </c>
      <c r="H95">
        <v>12.87</v>
      </c>
      <c r="I95">
        <v>21.8</v>
      </c>
      <c r="J95">
        <v>124.67</v>
      </c>
      <c r="K95" s="90">
        <v>680862</v>
      </c>
      <c r="L95" s="13">
        <f t="shared" si="17"/>
        <v>7983</v>
      </c>
      <c r="M95" s="13">
        <f t="shared" si="18"/>
        <v>10</v>
      </c>
      <c r="N95" s="16">
        <f t="shared" si="19"/>
        <v>7993</v>
      </c>
      <c r="O95" s="13"/>
      <c r="P95" s="13">
        <f t="shared" si="20"/>
        <v>718470</v>
      </c>
      <c r="Q95" s="13">
        <f t="shared" si="21"/>
        <v>687671</v>
      </c>
      <c r="R95" s="13">
        <f t="shared" si="22"/>
        <v>0</v>
      </c>
      <c r="S95" s="13">
        <f t="shared" si="23"/>
        <v>719370</v>
      </c>
      <c r="T95" s="13">
        <f t="shared" si="24"/>
        <v>0</v>
      </c>
      <c r="U95" s="11"/>
      <c r="V95" s="11"/>
      <c r="W95" s="11">
        <f t="shared" si="25"/>
        <v>900</v>
      </c>
      <c r="X95" s="11">
        <f t="shared" si="26"/>
        <v>218</v>
      </c>
      <c r="Y95" s="11">
        <f t="shared" si="27"/>
        <v>129</v>
      </c>
      <c r="Z95" s="11">
        <f t="shared" si="28"/>
        <v>1247</v>
      </c>
      <c r="AA95" s="11">
        <f t="shared" si="29"/>
        <v>0</v>
      </c>
      <c r="AB95" s="11">
        <f t="shared" si="30"/>
        <v>0</v>
      </c>
      <c r="AD95">
        <f t="shared" si="31"/>
        <v>0</v>
      </c>
      <c r="AF95">
        <f t="shared" si="32"/>
        <v>0</v>
      </c>
      <c r="AI95">
        <f t="shared" si="33"/>
        <v>1782</v>
      </c>
    </row>
    <row r="96" spans="1:35" x14ac:dyDescent="0.35">
      <c r="A96" s="30">
        <v>89</v>
      </c>
      <c r="B96">
        <v>1791</v>
      </c>
      <c r="C96" t="s">
        <v>86</v>
      </c>
      <c r="D96">
        <v>1791</v>
      </c>
      <c r="E96">
        <v>7826</v>
      </c>
      <c r="F96">
        <v>851.6</v>
      </c>
      <c r="G96" s="89">
        <v>7826</v>
      </c>
      <c r="H96">
        <v>115.75</v>
      </c>
      <c r="I96">
        <v>34.51</v>
      </c>
      <c r="J96" s="90">
        <v>1001.86</v>
      </c>
      <c r="K96" s="90">
        <v>6828185</v>
      </c>
      <c r="L96" s="13">
        <f t="shared" si="17"/>
        <v>7983</v>
      </c>
      <c r="M96" s="13">
        <f t="shared" si="18"/>
        <v>10</v>
      </c>
      <c r="N96" s="16">
        <f t="shared" si="19"/>
        <v>7993</v>
      </c>
      <c r="O96" s="13"/>
      <c r="P96" s="13">
        <f t="shared" si="20"/>
        <v>6798323</v>
      </c>
      <c r="Q96" s="13">
        <f t="shared" si="21"/>
        <v>6896467</v>
      </c>
      <c r="R96" s="13">
        <f t="shared" si="22"/>
        <v>98144</v>
      </c>
      <c r="S96" s="13">
        <f t="shared" si="23"/>
        <v>6806839</v>
      </c>
      <c r="T96" s="13">
        <f t="shared" si="24"/>
        <v>89628</v>
      </c>
      <c r="U96" s="11"/>
      <c r="V96" s="11"/>
      <c r="W96" s="11">
        <f t="shared" si="25"/>
        <v>8516</v>
      </c>
      <c r="X96" s="11">
        <f t="shared" si="26"/>
        <v>345</v>
      </c>
      <c r="Y96" s="11">
        <f t="shared" si="27"/>
        <v>1158</v>
      </c>
      <c r="Z96" s="11">
        <f t="shared" si="28"/>
        <v>10019</v>
      </c>
      <c r="AA96" s="11">
        <f t="shared" si="29"/>
        <v>0</v>
      </c>
      <c r="AB96" s="11">
        <f t="shared" si="30"/>
        <v>89628</v>
      </c>
      <c r="AD96">
        <f t="shared" si="31"/>
        <v>98144</v>
      </c>
      <c r="AF96">
        <f t="shared" si="32"/>
        <v>8516</v>
      </c>
      <c r="AI96">
        <f t="shared" si="33"/>
        <v>1791</v>
      </c>
    </row>
    <row r="97" spans="1:35" x14ac:dyDescent="0.35">
      <c r="A97" s="30">
        <v>90</v>
      </c>
      <c r="B97">
        <v>1863</v>
      </c>
      <c r="C97" t="s">
        <v>87</v>
      </c>
      <c r="D97">
        <v>1863</v>
      </c>
      <c r="E97">
        <v>7826</v>
      </c>
      <c r="F97" s="90">
        <v>9862.9</v>
      </c>
      <c r="G97" s="89">
        <v>7826</v>
      </c>
      <c r="H97" s="90">
        <v>1892.58</v>
      </c>
      <c r="I97">
        <v>201.45</v>
      </c>
      <c r="J97" s="90">
        <v>11956.93</v>
      </c>
      <c r="K97" s="90">
        <v>78228696</v>
      </c>
      <c r="L97" s="13">
        <f t="shared" si="17"/>
        <v>7983</v>
      </c>
      <c r="M97" s="13">
        <f t="shared" si="18"/>
        <v>10</v>
      </c>
      <c r="N97" s="16">
        <f t="shared" si="19"/>
        <v>7993</v>
      </c>
      <c r="O97" s="13"/>
      <c r="P97" s="13">
        <f t="shared" si="20"/>
        <v>78735531</v>
      </c>
      <c r="Q97" s="13">
        <f t="shared" si="21"/>
        <v>79010983</v>
      </c>
      <c r="R97" s="13">
        <f t="shared" si="22"/>
        <v>275452</v>
      </c>
      <c r="S97" s="13">
        <f t="shared" si="23"/>
        <v>78834160</v>
      </c>
      <c r="T97" s="13">
        <f t="shared" si="24"/>
        <v>176823</v>
      </c>
      <c r="U97" s="11"/>
      <c r="V97" s="11"/>
      <c r="W97" s="11">
        <f t="shared" si="25"/>
        <v>98629</v>
      </c>
      <c r="X97" s="11">
        <f t="shared" si="26"/>
        <v>2015</v>
      </c>
      <c r="Y97" s="11">
        <f t="shared" si="27"/>
        <v>18926</v>
      </c>
      <c r="Z97" s="11">
        <f t="shared" si="28"/>
        <v>119570</v>
      </c>
      <c r="AA97" s="11">
        <f t="shared" si="29"/>
        <v>0</v>
      </c>
      <c r="AB97" s="11">
        <f t="shared" si="30"/>
        <v>176823</v>
      </c>
      <c r="AD97">
        <f t="shared" si="31"/>
        <v>275452</v>
      </c>
      <c r="AF97">
        <f t="shared" si="32"/>
        <v>98629</v>
      </c>
      <c r="AI97">
        <f t="shared" si="33"/>
        <v>1863</v>
      </c>
    </row>
    <row r="98" spans="1:35" x14ac:dyDescent="0.35">
      <c r="A98" s="30">
        <v>91</v>
      </c>
      <c r="B98">
        <v>1908</v>
      </c>
      <c r="C98" t="s">
        <v>88</v>
      </c>
      <c r="D98">
        <v>1908</v>
      </c>
      <c r="E98">
        <v>7826</v>
      </c>
      <c r="F98">
        <v>344.5</v>
      </c>
      <c r="G98" s="89">
        <v>7826</v>
      </c>
      <c r="H98">
        <v>55.32</v>
      </c>
      <c r="I98">
        <v>18.489999999999998</v>
      </c>
      <c r="J98">
        <v>418.31</v>
      </c>
      <c r="K98" s="90">
        <v>2812664</v>
      </c>
      <c r="L98" s="13">
        <f t="shared" si="17"/>
        <v>7983</v>
      </c>
      <c r="M98" s="13">
        <f t="shared" si="18"/>
        <v>10</v>
      </c>
      <c r="N98" s="16">
        <f t="shared" si="19"/>
        <v>7993</v>
      </c>
      <c r="O98" s="13"/>
      <c r="P98" s="13">
        <f t="shared" si="20"/>
        <v>2750144</v>
      </c>
      <c r="Q98" s="13">
        <f t="shared" si="21"/>
        <v>2840791</v>
      </c>
      <c r="R98" s="13">
        <f t="shared" si="22"/>
        <v>90647</v>
      </c>
      <c r="S98" s="13">
        <f t="shared" si="23"/>
        <v>2753589</v>
      </c>
      <c r="T98" s="13">
        <f t="shared" si="24"/>
        <v>87202</v>
      </c>
      <c r="U98" s="11"/>
      <c r="V98" s="11"/>
      <c r="W98" s="11">
        <f t="shared" si="25"/>
        <v>3445</v>
      </c>
      <c r="X98" s="11">
        <f t="shared" si="26"/>
        <v>185</v>
      </c>
      <c r="Y98" s="11">
        <f t="shared" si="27"/>
        <v>553</v>
      </c>
      <c r="Z98" s="11">
        <f t="shared" si="28"/>
        <v>4183</v>
      </c>
      <c r="AA98" s="11">
        <f t="shared" si="29"/>
        <v>0</v>
      </c>
      <c r="AB98" s="11">
        <f t="shared" si="30"/>
        <v>87202</v>
      </c>
      <c r="AD98">
        <f t="shared" si="31"/>
        <v>90647</v>
      </c>
      <c r="AF98">
        <f t="shared" si="32"/>
        <v>3445</v>
      </c>
      <c r="AI98">
        <f t="shared" si="33"/>
        <v>1908</v>
      </c>
    </row>
    <row r="99" spans="1:35" x14ac:dyDescent="0.35">
      <c r="A99" s="30">
        <v>92</v>
      </c>
      <c r="B99">
        <v>1917</v>
      </c>
      <c r="C99" t="s">
        <v>41</v>
      </c>
      <c r="D99">
        <v>1917</v>
      </c>
      <c r="E99">
        <v>7826</v>
      </c>
      <c r="F99">
        <v>387.2</v>
      </c>
      <c r="G99" s="89">
        <v>7826</v>
      </c>
      <c r="H99">
        <v>50.5</v>
      </c>
      <c r="I99">
        <v>27.43</v>
      </c>
      <c r="J99">
        <v>465.13</v>
      </c>
      <c r="K99" s="90">
        <v>3017706</v>
      </c>
      <c r="L99" s="13">
        <f t="shared" si="17"/>
        <v>7983</v>
      </c>
      <c r="M99" s="13">
        <f t="shared" si="18"/>
        <v>10</v>
      </c>
      <c r="N99" s="16">
        <f t="shared" si="19"/>
        <v>7993</v>
      </c>
      <c r="O99" s="13"/>
      <c r="P99" s="13">
        <f t="shared" si="20"/>
        <v>3091018</v>
      </c>
      <c r="Q99" s="13">
        <f t="shared" si="21"/>
        <v>3047883</v>
      </c>
      <c r="R99" s="13">
        <f t="shared" si="22"/>
        <v>0</v>
      </c>
      <c r="S99" s="13">
        <f t="shared" si="23"/>
        <v>3094890</v>
      </c>
      <c r="T99" s="13">
        <f t="shared" si="24"/>
        <v>0</v>
      </c>
      <c r="U99" s="11"/>
      <c r="V99" s="11"/>
      <c r="W99" s="11">
        <f t="shared" si="25"/>
        <v>3872</v>
      </c>
      <c r="X99" s="11">
        <f t="shared" si="26"/>
        <v>274</v>
      </c>
      <c r="Y99" s="11">
        <f t="shared" si="27"/>
        <v>505</v>
      </c>
      <c r="Z99" s="11">
        <f t="shared" si="28"/>
        <v>4651</v>
      </c>
      <c r="AA99" s="11">
        <f t="shared" si="29"/>
        <v>0</v>
      </c>
      <c r="AB99" s="11">
        <f t="shared" si="30"/>
        <v>0</v>
      </c>
      <c r="AD99">
        <f t="shared" si="31"/>
        <v>0</v>
      </c>
      <c r="AF99">
        <f t="shared" si="32"/>
        <v>0</v>
      </c>
      <c r="AI99">
        <f t="shared" si="33"/>
        <v>1917</v>
      </c>
    </row>
    <row r="100" spans="1:35" x14ac:dyDescent="0.35">
      <c r="A100" s="30">
        <v>93</v>
      </c>
      <c r="B100">
        <v>1926</v>
      </c>
      <c r="C100" t="s">
        <v>89</v>
      </c>
      <c r="D100">
        <v>1926</v>
      </c>
      <c r="E100">
        <v>7826</v>
      </c>
      <c r="F100">
        <v>470.7</v>
      </c>
      <c r="G100" s="89">
        <v>7837</v>
      </c>
      <c r="H100">
        <v>57.15</v>
      </c>
      <c r="I100">
        <v>28.99</v>
      </c>
      <c r="J100">
        <v>556.84</v>
      </c>
      <c r="K100" s="90">
        <v>3842481</v>
      </c>
      <c r="L100" s="13">
        <f t="shared" si="17"/>
        <v>7994</v>
      </c>
      <c r="M100" s="13">
        <f t="shared" si="18"/>
        <v>0</v>
      </c>
      <c r="N100" s="16">
        <f t="shared" si="19"/>
        <v>7994</v>
      </c>
      <c r="O100" s="13"/>
      <c r="P100" s="13">
        <f t="shared" si="20"/>
        <v>3762776</v>
      </c>
      <c r="Q100" s="13">
        <f t="shared" si="21"/>
        <v>3880906</v>
      </c>
      <c r="R100" s="13">
        <f t="shared" si="22"/>
        <v>118130</v>
      </c>
      <c r="S100" s="13">
        <f t="shared" si="23"/>
        <v>3762776</v>
      </c>
      <c r="T100" s="13">
        <f t="shared" si="24"/>
        <v>118130</v>
      </c>
      <c r="U100" s="11"/>
      <c r="V100" s="11"/>
      <c r="W100" s="11">
        <f t="shared" si="25"/>
        <v>0</v>
      </c>
      <c r="X100" s="11">
        <f t="shared" si="26"/>
        <v>0</v>
      </c>
      <c r="Y100" s="11">
        <f t="shared" si="27"/>
        <v>0</v>
      </c>
      <c r="Z100" s="11">
        <f t="shared" si="28"/>
        <v>0</v>
      </c>
      <c r="AA100" s="11">
        <f t="shared" si="29"/>
        <v>5568.4000000000005</v>
      </c>
      <c r="AB100" s="11">
        <f t="shared" si="30"/>
        <v>118130</v>
      </c>
      <c r="AD100">
        <f t="shared" si="31"/>
        <v>118130</v>
      </c>
      <c r="AF100">
        <f t="shared" si="32"/>
        <v>0</v>
      </c>
      <c r="AI100">
        <f t="shared" si="33"/>
        <v>1926</v>
      </c>
    </row>
    <row r="101" spans="1:35" x14ac:dyDescent="0.35">
      <c r="A101" s="30">
        <v>94</v>
      </c>
      <c r="B101">
        <v>1935</v>
      </c>
      <c r="C101" t="s">
        <v>266</v>
      </c>
      <c r="D101">
        <v>6536</v>
      </c>
      <c r="E101">
        <v>7826</v>
      </c>
      <c r="F101">
        <v>908.9</v>
      </c>
      <c r="G101" s="89">
        <v>7873</v>
      </c>
      <c r="H101">
        <v>149.47</v>
      </c>
      <c r="I101">
        <v>28.18</v>
      </c>
      <c r="J101" s="90">
        <v>1086.55</v>
      </c>
      <c r="K101" s="90">
        <v>7438410</v>
      </c>
      <c r="L101" s="13">
        <f t="shared" si="17"/>
        <v>8030</v>
      </c>
      <c r="M101" s="13">
        <f t="shared" si="18"/>
        <v>0</v>
      </c>
      <c r="N101" s="16">
        <f t="shared" si="19"/>
        <v>8030</v>
      </c>
      <c r="O101" s="13"/>
      <c r="P101" s="13">
        <f t="shared" si="20"/>
        <v>7298467</v>
      </c>
      <c r="Q101" s="13">
        <f t="shared" si="21"/>
        <v>7512794</v>
      </c>
      <c r="R101" s="13">
        <f t="shared" si="22"/>
        <v>214327</v>
      </c>
      <c r="S101" s="13">
        <f t="shared" si="23"/>
        <v>7298467</v>
      </c>
      <c r="T101" s="13">
        <f t="shared" si="24"/>
        <v>214327</v>
      </c>
      <c r="U101" s="11"/>
      <c r="V101" s="11"/>
      <c r="W101" s="11">
        <f t="shared" si="25"/>
        <v>0</v>
      </c>
      <c r="X101" s="11">
        <f t="shared" si="26"/>
        <v>0</v>
      </c>
      <c r="Y101" s="11">
        <f t="shared" si="27"/>
        <v>0</v>
      </c>
      <c r="Z101" s="11">
        <f t="shared" si="28"/>
        <v>0</v>
      </c>
      <c r="AA101" s="11">
        <f t="shared" si="29"/>
        <v>10865.5</v>
      </c>
      <c r="AB101" s="11">
        <f t="shared" si="30"/>
        <v>214327</v>
      </c>
      <c r="AD101">
        <f t="shared" si="31"/>
        <v>214327</v>
      </c>
      <c r="AF101">
        <f t="shared" si="32"/>
        <v>0</v>
      </c>
      <c r="AI101">
        <f t="shared" si="33"/>
        <v>1935</v>
      </c>
    </row>
    <row r="102" spans="1:35" x14ac:dyDescent="0.35">
      <c r="A102" s="30">
        <v>95</v>
      </c>
      <c r="B102">
        <v>1944</v>
      </c>
      <c r="C102" t="s">
        <v>90</v>
      </c>
      <c r="D102">
        <v>1944</v>
      </c>
      <c r="E102">
        <v>7826</v>
      </c>
      <c r="F102">
        <v>975.1</v>
      </c>
      <c r="G102" s="89">
        <v>7909</v>
      </c>
      <c r="H102">
        <v>123.08</v>
      </c>
      <c r="I102">
        <v>62.78</v>
      </c>
      <c r="J102" s="90">
        <v>1160.96</v>
      </c>
      <c r="K102" s="90">
        <v>7749238</v>
      </c>
      <c r="L102" s="13">
        <f t="shared" si="17"/>
        <v>8066</v>
      </c>
      <c r="M102" s="13">
        <f t="shared" si="18"/>
        <v>0</v>
      </c>
      <c r="N102" s="16">
        <f t="shared" si="19"/>
        <v>8066</v>
      </c>
      <c r="O102" s="13"/>
      <c r="P102" s="13">
        <f t="shared" si="20"/>
        <v>7865157</v>
      </c>
      <c r="Q102" s="13">
        <f t="shared" si="21"/>
        <v>7826730</v>
      </c>
      <c r="R102" s="13">
        <f t="shared" si="22"/>
        <v>0</v>
      </c>
      <c r="S102" s="13">
        <f t="shared" si="23"/>
        <v>7865157</v>
      </c>
      <c r="T102" s="13">
        <f t="shared" si="24"/>
        <v>0</v>
      </c>
      <c r="U102" s="11"/>
      <c r="V102" s="11"/>
      <c r="W102" s="11">
        <f t="shared" si="25"/>
        <v>0</v>
      </c>
      <c r="X102" s="11">
        <f t="shared" si="26"/>
        <v>0</v>
      </c>
      <c r="Y102" s="11">
        <f t="shared" si="27"/>
        <v>0</v>
      </c>
      <c r="Z102" s="11">
        <f t="shared" si="28"/>
        <v>0</v>
      </c>
      <c r="AA102" s="11">
        <f t="shared" si="29"/>
        <v>11609.6</v>
      </c>
      <c r="AB102" s="11">
        <f t="shared" si="30"/>
        <v>0</v>
      </c>
      <c r="AD102">
        <f t="shared" si="31"/>
        <v>0</v>
      </c>
      <c r="AF102">
        <f t="shared" si="32"/>
        <v>0</v>
      </c>
      <c r="AI102">
        <f t="shared" si="33"/>
        <v>1944</v>
      </c>
    </row>
    <row r="103" spans="1:35" x14ac:dyDescent="0.35">
      <c r="A103" s="30">
        <v>96</v>
      </c>
      <c r="B103">
        <v>1953</v>
      </c>
      <c r="C103" t="s">
        <v>91</v>
      </c>
      <c r="D103">
        <v>1953</v>
      </c>
      <c r="E103">
        <v>7826</v>
      </c>
      <c r="F103">
        <v>573.79999999999995</v>
      </c>
      <c r="G103" s="89">
        <v>7826</v>
      </c>
      <c r="H103">
        <v>46.54</v>
      </c>
      <c r="I103">
        <v>21.67</v>
      </c>
      <c r="J103">
        <v>642.01</v>
      </c>
      <c r="K103" s="90">
        <v>4512472</v>
      </c>
      <c r="L103" s="13">
        <f t="shared" si="17"/>
        <v>7983</v>
      </c>
      <c r="M103" s="13">
        <f t="shared" si="18"/>
        <v>10</v>
      </c>
      <c r="N103" s="16">
        <f t="shared" si="19"/>
        <v>7993</v>
      </c>
      <c r="O103" s="13"/>
      <c r="P103" s="13">
        <f t="shared" si="20"/>
        <v>4580645</v>
      </c>
      <c r="Q103" s="13">
        <f t="shared" si="21"/>
        <v>4557597</v>
      </c>
      <c r="R103" s="13">
        <f t="shared" si="22"/>
        <v>0</v>
      </c>
      <c r="S103" s="13">
        <f t="shared" si="23"/>
        <v>4586383</v>
      </c>
      <c r="T103" s="13">
        <f t="shared" si="24"/>
        <v>0</v>
      </c>
      <c r="U103" s="11"/>
      <c r="V103" s="11"/>
      <c r="W103" s="11">
        <f t="shared" si="25"/>
        <v>5738</v>
      </c>
      <c r="X103" s="11">
        <f t="shared" si="26"/>
        <v>217</v>
      </c>
      <c r="Y103" s="11">
        <f t="shared" si="27"/>
        <v>465</v>
      </c>
      <c r="Z103" s="11">
        <f t="shared" si="28"/>
        <v>6420</v>
      </c>
      <c r="AA103" s="11">
        <f t="shared" si="29"/>
        <v>0</v>
      </c>
      <c r="AB103" s="11">
        <f t="shared" si="30"/>
        <v>0</v>
      </c>
      <c r="AD103">
        <f t="shared" si="31"/>
        <v>0</v>
      </c>
      <c r="AF103">
        <f t="shared" si="32"/>
        <v>0</v>
      </c>
      <c r="AI103">
        <f t="shared" si="33"/>
        <v>1953</v>
      </c>
    </row>
    <row r="104" spans="1:35" x14ac:dyDescent="0.35">
      <c r="A104" s="30">
        <v>97</v>
      </c>
      <c r="B104">
        <v>1963</v>
      </c>
      <c r="C104" t="s">
        <v>92</v>
      </c>
      <c r="D104">
        <v>1963</v>
      </c>
      <c r="E104">
        <v>7826</v>
      </c>
      <c r="F104">
        <v>509.2</v>
      </c>
      <c r="G104" s="89">
        <v>7826</v>
      </c>
      <c r="H104">
        <v>61.93</v>
      </c>
      <c r="I104">
        <v>24.52</v>
      </c>
      <c r="J104">
        <v>595.65</v>
      </c>
      <c r="K104" s="90">
        <v>4182997</v>
      </c>
      <c r="L104" s="13">
        <f t="shared" si="17"/>
        <v>7983</v>
      </c>
      <c r="M104" s="13">
        <f t="shared" si="18"/>
        <v>10</v>
      </c>
      <c r="N104" s="16">
        <f t="shared" si="19"/>
        <v>7993</v>
      </c>
      <c r="O104" s="13"/>
      <c r="P104" s="13">
        <f t="shared" si="20"/>
        <v>4064944</v>
      </c>
      <c r="Q104" s="13">
        <f t="shared" si="21"/>
        <v>4224827</v>
      </c>
      <c r="R104" s="13">
        <f t="shared" si="22"/>
        <v>159883</v>
      </c>
      <c r="S104" s="13">
        <f t="shared" si="23"/>
        <v>4070036</v>
      </c>
      <c r="T104" s="13">
        <f t="shared" si="24"/>
        <v>154791</v>
      </c>
      <c r="U104" s="11"/>
      <c r="V104" s="11"/>
      <c r="W104" s="11">
        <f t="shared" si="25"/>
        <v>5092</v>
      </c>
      <c r="X104" s="11">
        <f t="shared" si="26"/>
        <v>245</v>
      </c>
      <c r="Y104" s="11">
        <f t="shared" si="27"/>
        <v>619</v>
      </c>
      <c r="Z104" s="11">
        <f t="shared" si="28"/>
        <v>5956</v>
      </c>
      <c r="AA104" s="11">
        <f t="shared" si="29"/>
        <v>0</v>
      </c>
      <c r="AB104" s="11">
        <f t="shared" si="30"/>
        <v>154791</v>
      </c>
      <c r="AD104">
        <f t="shared" si="31"/>
        <v>159883</v>
      </c>
      <c r="AF104">
        <f t="shared" si="32"/>
        <v>5092</v>
      </c>
      <c r="AI104">
        <f t="shared" si="33"/>
        <v>1963</v>
      </c>
    </row>
    <row r="105" spans="1:35" x14ac:dyDescent="0.35">
      <c r="A105" s="30">
        <v>98</v>
      </c>
      <c r="B105">
        <v>1965</v>
      </c>
      <c r="C105" t="s">
        <v>98</v>
      </c>
      <c r="D105">
        <v>1965</v>
      </c>
      <c r="E105">
        <v>7826</v>
      </c>
      <c r="F105">
        <v>531.6</v>
      </c>
      <c r="G105" s="89">
        <v>7826</v>
      </c>
      <c r="H105">
        <v>72.45</v>
      </c>
      <c r="I105">
        <v>28.1</v>
      </c>
      <c r="J105">
        <v>632.15</v>
      </c>
      <c r="K105" s="90">
        <v>4337952</v>
      </c>
      <c r="L105" s="13">
        <f t="shared" si="17"/>
        <v>7983</v>
      </c>
      <c r="M105" s="13">
        <f t="shared" si="18"/>
        <v>10</v>
      </c>
      <c r="N105" s="16">
        <f t="shared" si="19"/>
        <v>7993</v>
      </c>
      <c r="O105" s="13"/>
      <c r="P105" s="13">
        <f t="shared" si="20"/>
        <v>4243763</v>
      </c>
      <c r="Q105" s="13">
        <f t="shared" si="21"/>
        <v>4381332</v>
      </c>
      <c r="R105" s="13">
        <f t="shared" si="22"/>
        <v>137569</v>
      </c>
      <c r="S105" s="13">
        <f t="shared" si="23"/>
        <v>4249079</v>
      </c>
      <c r="T105" s="13">
        <f t="shared" si="24"/>
        <v>132253</v>
      </c>
      <c r="U105" s="11"/>
      <c r="V105" s="11"/>
      <c r="W105" s="11">
        <f t="shared" si="25"/>
        <v>5316</v>
      </c>
      <c r="X105" s="11">
        <f t="shared" si="26"/>
        <v>281</v>
      </c>
      <c r="Y105" s="11">
        <f t="shared" si="27"/>
        <v>725</v>
      </c>
      <c r="Z105" s="11">
        <f t="shared" si="28"/>
        <v>6322</v>
      </c>
      <c r="AA105" s="11">
        <f t="shared" si="29"/>
        <v>0</v>
      </c>
      <c r="AB105" s="11">
        <f t="shared" si="30"/>
        <v>132253</v>
      </c>
      <c r="AD105">
        <f t="shared" si="31"/>
        <v>137569</v>
      </c>
      <c r="AF105">
        <f t="shared" si="32"/>
        <v>5316</v>
      </c>
      <c r="AI105">
        <f t="shared" si="33"/>
        <v>1965</v>
      </c>
    </row>
    <row r="106" spans="1:35" x14ac:dyDescent="0.35">
      <c r="A106" s="30">
        <v>99</v>
      </c>
      <c r="B106">
        <v>1970</v>
      </c>
      <c r="C106" t="s">
        <v>96</v>
      </c>
      <c r="D106">
        <v>1970</v>
      </c>
      <c r="E106">
        <v>7826</v>
      </c>
      <c r="F106">
        <v>449</v>
      </c>
      <c r="G106" s="89">
        <v>7826</v>
      </c>
      <c r="H106">
        <v>54.83</v>
      </c>
      <c r="I106">
        <v>28.05</v>
      </c>
      <c r="J106">
        <v>531.88</v>
      </c>
      <c r="K106" s="90">
        <v>3408223</v>
      </c>
      <c r="L106" s="13">
        <f t="shared" si="17"/>
        <v>7983</v>
      </c>
      <c r="M106" s="13">
        <f t="shared" si="18"/>
        <v>10</v>
      </c>
      <c r="N106" s="16">
        <f t="shared" si="19"/>
        <v>7993</v>
      </c>
      <c r="O106" s="13"/>
      <c r="P106" s="13">
        <f t="shared" si="20"/>
        <v>3584367</v>
      </c>
      <c r="Q106" s="13">
        <f t="shared" si="21"/>
        <v>3442305</v>
      </c>
      <c r="R106" s="13">
        <f t="shared" si="22"/>
        <v>0</v>
      </c>
      <c r="S106" s="13">
        <f t="shared" si="23"/>
        <v>3588857</v>
      </c>
      <c r="T106" s="13">
        <f t="shared" si="24"/>
        <v>0</v>
      </c>
      <c r="U106" s="11"/>
      <c r="V106" s="11"/>
      <c r="W106" s="11">
        <f t="shared" si="25"/>
        <v>4490</v>
      </c>
      <c r="X106" s="11">
        <f t="shared" si="26"/>
        <v>281</v>
      </c>
      <c r="Y106" s="11">
        <f t="shared" si="27"/>
        <v>548</v>
      </c>
      <c r="Z106" s="11">
        <f t="shared" si="28"/>
        <v>5319</v>
      </c>
      <c r="AA106" s="11">
        <f t="shared" si="29"/>
        <v>0</v>
      </c>
      <c r="AB106" s="11">
        <f t="shared" si="30"/>
        <v>0</v>
      </c>
      <c r="AD106">
        <f t="shared" si="31"/>
        <v>0</v>
      </c>
      <c r="AF106">
        <f t="shared" si="32"/>
        <v>0</v>
      </c>
      <c r="AI106">
        <f t="shared" si="33"/>
        <v>1970</v>
      </c>
    </row>
    <row r="107" spans="1:35" x14ac:dyDescent="0.35">
      <c r="A107" s="30">
        <v>100</v>
      </c>
      <c r="B107">
        <v>1972</v>
      </c>
      <c r="C107" t="s">
        <v>97</v>
      </c>
      <c r="D107">
        <v>1972</v>
      </c>
      <c r="E107">
        <v>7826</v>
      </c>
      <c r="F107">
        <v>307</v>
      </c>
      <c r="G107" s="89">
        <v>7826</v>
      </c>
      <c r="H107">
        <v>41.27</v>
      </c>
      <c r="I107">
        <v>24.53</v>
      </c>
      <c r="J107">
        <v>372.8</v>
      </c>
      <c r="K107" s="90">
        <v>2357974</v>
      </c>
      <c r="L107" s="13">
        <f t="shared" si="17"/>
        <v>7983</v>
      </c>
      <c r="M107" s="13">
        <f t="shared" si="18"/>
        <v>10</v>
      </c>
      <c r="N107" s="16">
        <f t="shared" si="19"/>
        <v>7993</v>
      </c>
      <c r="O107" s="13"/>
      <c r="P107" s="13">
        <f t="shared" si="20"/>
        <v>2450781</v>
      </c>
      <c r="Q107" s="13">
        <f t="shared" si="21"/>
        <v>2381554</v>
      </c>
      <c r="R107" s="13">
        <f t="shared" si="22"/>
        <v>0</v>
      </c>
      <c r="S107" s="13">
        <f t="shared" si="23"/>
        <v>2453851</v>
      </c>
      <c r="T107" s="13">
        <f t="shared" si="24"/>
        <v>0</v>
      </c>
      <c r="U107" s="11"/>
      <c r="V107" s="11"/>
      <c r="W107" s="11">
        <f t="shared" si="25"/>
        <v>3070</v>
      </c>
      <c r="X107" s="11">
        <f t="shared" si="26"/>
        <v>245</v>
      </c>
      <c r="Y107" s="11">
        <f t="shared" si="27"/>
        <v>413</v>
      </c>
      <c r="Z107" s="11">
        <f t="shared" si="28"/>
        <v>3728</v>
      </c>
      <c r="AA107" s="11">
        <f t="shared" si="29"/>
        <v>0</v>
      </c>
      <c r="AB107" s="11">
        <f t="shared" si="30"/>
        <v>0</v>
      </c>
      <c r="AD107">
        <f t="shared" si="31"/>
        <v>0</v>
      </c>
      <c r="AF107">
        <f t="shared" si="32"/>
        <v>0</v>
      </c>
      <c r="AI107">
        <f t="shared" si="33"/>
        <v>1972</v>
      </c>
    </row>
    <row r="108" spans="1:35" x14ac:dyDescent="0.35">
      <c r="A108" s="30">
        <v>101</v>
      </c>
      <c r="B108">
        <v>1975</v>
      </c>
      <c r="C108" t="s">
        <v>222</v>
      </c>
      <c r="D108">
        <v>1975</v>
      </c>
      <c r="E108">
        <v>7826</v>
      </c>
      <c r="F108">
        <v>362.1</v>
      </c>
      <c r="G108" s="89">
        <v>7826</v>
      </c>
      <c r="H108">
        <v>75.239999999999995</v>
      </c>
      <c r="I108">
        <v>22.75</v>
      </c>
      <c r="J108">
        <v>460.09</v>
      </c>
      <c r="K108" s="90">
        <v>2904229</v>
      </c>
      <c r="L108" s="13">
        <f t="shared" si="17"/>
        <v>7983</v>
      </c>
      <c r="M108" s="13">
        <f t="shared" si="18"/>
        <v>10</v>
      </c>
      <c r="N108" s="16">
        <f t="shared" si="19"/>
        <v>7993</v>
      </c>
      <c r="O108" s="13"/>
      <c r="P108" s="13">
        <f t="shared" si="20"/>
        <v>2890644</v>
      </c>
      <c r="Q108" s="13">
        <f t="shared" si="21"/>
        <v>2933271</v>
      </c>
      <c r="R108" s="13">
        <f t="shared" si="22"/>
        <v>42627</v>
      </c>
      <c r="S108" s="13">
        <f t="shared" si="23"/>
        <v>2894265</v>
      </c>
      <c r="T108" s="13">
        <f t="shared" si="24"/>
        <v>39006</v>
      </c>
      <c r="U108" s="11"/>
      <c r="V108" s="11"/>
      <c r="W108" s="11">
        <f t="shared" si="25"/>
        <v>3621</v>
      </c>
      <c r="X108" s="11">
        <f t="shared" si="26"/>
        <v>228</v>
      </c>
      <c r="Y108" s="11">
        <f t="shared" si="27"/>
        <v>752</v>
      </c>
      <c r="Z108" s="11">
        <f t="shared" si="28"/>
        <v>4601</v>
      </c>
      <c r="AA108" s="11">
        <f t="shared" si="29"/>
        <v>0</v>
      </c>
      <c r="AB108" s="11">
        <f t="shared" si="30"/>
        <v>39006</v>
      </c>
      <c r="AD108">
        <f t="shared" si="31"/>
        <v>42627</v>
      </c>
      <c r="AF108">
        <f t="shared" si="32"/>
        <v>3621</v>
      </c>
      <c r="AI108">
        <f t="shared" si="33"/>
        <v>1975</v>
      </c>
    </row>
    <row r="109" spans="1:35" x14ac:dyDescent="0.35">
      <c r="A109" s="30">
        <v>102</v>
      </c>
      <c r="B109">
        <v>1989</v>
      </c>
      <c r="C109" t="s">
        <v>99</v>
      </c>
      <c r="D109">
        <v>1989</v>
      </c>
      <c r="E109">
        <v>7826</v>
      </c>
      <c r="F109">
        <v>378</v>
      </c>
      <c r="G109" s="89">
        <v>7826</v>
      </c>
      <c r="H109">
        <v>35.81</v>
      </c>
      <c r="I109">
        <v>28.38</v>
      </c>
      <c r="J109">
        <v>442.19</v>
      </c>
      <c r="K109" s="90">
        <v>3067792</v>
      </c>
      <c r="L109" s="13">
        <f t="shared" si="17"/>
        <v>7983</v>
      </c>
      <c r="M109" s="13">
        <f t="shared" si="18"/>
        <v>10</v>
      </c>
      <c r="N109" s="16">
        <f t="shared" si="19"/>
        <v>7993</v>
      </c>
      <c r="O109" s="13"/>
      <c r="P109" s="13">
        <f t="shared" si="20"/>
        <v>3017574</v>
      </c>
      <c r="Q109" s="13">
        <f t="shared" si="21"/>
        <v>3098470</v>
      </c>
      <c r="R109" s="13">
        <f t="shared" si="22"/>
        <v>80896</v>
      </c>
      <c r="S109" s="13">
        <f t="shared" si="23"/>
        <v>3021354</v>
      </c>
      <c r="T109" s="13">
        <f t="shared" si="24"/>
        <v>77116</v>
      </c>
      <c r="U109" s="11"/>
      <c r="V109" s="11"/>
      <c r="W109" s="11">
        <f t="shared" si="25"/>
        <v>3780</v>
      </c>
      <c r="X109" s="11">
        <f t="shared" si="26"/>
        <v>284</v>
      </c>
      <c r="Y109" s="11">
        <f t="shared" si="27"/>
        <v>358</v>
      </c>
      <c r="Z109" s="11">
        <f t="shared" si="28"/>
        <v>4422</v>
      </c>
      <c r="AA109" s="11">
        <f t="shared" si="29"/>
        <v>0</v>
      </c>
      <c r="AB109" s="11">
        <f t="shared" si="30"/>
        <v>77116</v>
      </c>
      <c r="AD109">
        <f t="shared" si="31"/>
        <v>80896</v>
      </c>
      <c r="AF109">
        <f t="shared" si="32"/>
        <v>3780</v>
      </c>
      <c r="AI109">
        <f t="shared" si="33"/>
        <v>1989</v>
      </c>
    </row>
    <row r="110" spans="1:35" x14ac:dyDescent="0.35">
      <c r="A110" s="30">
        <v>103</v>
      </c>
      <c r="B110">
        <v>2007</v>
      </c>
      <c r="C110" t="s">
        <v>100</v>
      </c>
      <c r="D110">
        <v>2007</v>
      </c>
      <c r="E110">
        <v>7826</v>
      </c>
      <c r="F110">
        <v>528.79999999999995</v>
      </c>
      <c r="G110" s="89">
        <v>7826</v>
      </c>
      <c r="H110">
        <v>84.49</v>
      </c>
      <c r="I110">
        <v>26.76</v>
      </c>
      <c r="J110">
        <v>640.04999999999995</v>
      </c>
      <c r="K110" s="90">
        <v>4232301</v>
      </c>
      <c r="L110" s="13">
        <f t="shared" si="17"/>
        <v>7983</v>
      </c>
      <c r="M110" s="13">
        <f t="shared" si="18"/>
        <v>10</v>
      </c>
      <c r="N110" s="16">
        <f t="shared" si="19"/>
        <v>7993</v>
      </c>
      <c r="O110" s="13"/>
      <c r="P110" s="13">
        <f t="shared" si="20"/>
        <v>4221410</v>
      </c>
      <c r="Q110" s="13">
        <f t="shared" si="21"/>
        <v>4274624</v>
      </c>
      <c r="R110" s="13">
        <f t="shared" si="22"/>
        <v>53214</v>
      </c>
      <c r="S110" s="13">
        <f t="shared" si="23"/>
        <v>4226698</v>
      </c>
      <c r="T110" s="13">
        <f t="shared" si="24"/>
        <v>47926</v>
      </c>
      <c r="U110" s="11"/>
      <c r="V110" s="11"/>
      <c r="W110" s="11">
        <f t="shared" si="25"/>
        <v>5288</v>
      </c>
      <c r="X110" s="11">
        <f t="shared" si="26"/>
        <v>268</v>
      </c>
      <c r="Y110" s="11">
        <f t="shared" si="27"/>
        <v>845</v>
      </c>
      <c r="Z110" s="11">
        <f t="shared" si="28"/>
        <v>6401</v>
      </c>
      <c r="AA110" s="11">
        <f t="shared" si="29"/>
        <v>0</v>
      </c>
      <c r="AB110" s="11">
        <f t="shared" si="30"/>
        <v>47926</v>
      </c>
      <c r="AD110">
        <f t="shared" si="31"/>
        <v>53214</v>
      </c>
      <c r="AF110">
        <f t="shared" si="32"/>
        <v>5288</v>
      </c>
      <c r="AI110">
        <f t="shared" si="33"/>
        <v>2007</v>
      </c>
    </row>
    <row r="111" spans="1:35" x14ac:dyDescent="0.35">
      <c r="A111" s="30">
        <v>104</v>
      </c>
      <c r="B111">
        <v>2088</v>
      </c>
      <c r="C111" t="s">
        <v>101</v>
      </c>
      <c r="D111">
        <v>2088</v>
      </c>
      <c r="E111">
        <v>7826</v>
      </c>
      <c r="F111">
        <v>603.6</v>
      </c>
      <c r="G111" s="89">
        <v>7914</v>
      </c>
      <c r="H111">
        <v>97.87</v>
      </c>
      <c r="I111">
        <v>15.89</v>
      </c>
      <c r="J111">
        <v>717.36</v>
      </c>
      <c r="K111" s="90">
        <v>5083162</v>
      </c>
      <c r="L111" s="13">
        <f t="shared" si="17"/>
        <v>8071</v>
      </c>
      <c r="M111" s="13">
        <f t="shared" si="18"/>
        <v>0</v>
      </c>
      <c r="N111" s="16">
        <f t="shared" si="19"/>
        <v>8071</v>
      </c>
      <c r="O111" s="13"/>
      <c r="P111" s="13">
        <f t="shared" si="20"/>
        <v>4871656</v>
      </c>
      <c r="Q111" s="13">
        <f t="shared" si="21"/>
        <v>5133994</v>
      </c>
      <c r="R111" s="13">
        <f t="shared" si="22"/>
        <v>262338</v>
      </c>
      <c r="S111" s="13">
        <f t="shared" si="23"/>
        <v>4871656</v>
      </c>
      <c r="T111" s="13">
        <f t="shared" si="24"/>
        <v>262338</v>
      </c>
      <c r="U111" s="11"/>
      <c r="V111" s="11"/>
      <c r="W111" s="11">
        <f t="shared" si="25"/>
        <v>0</v>
      </c>
      <c r="X111" s="11">
        <f t="shared" si="26"/>
        <v>0</v>
      </c>
      <c r="Y111" s="11">
        <f t="shared" si="27"/>
        <v>0</v>
      </c>
      <c r="Z111" s="11">
        <f t="shared" si="28"/>
        <v>0</v>
      </c>
      <c r="AA111" s="11">
        <f t="shared" si="29"/>
        <v>7173.6</v>
      </c>
      <c r="AB111" s="11">
        <f t="shared" si="30"/>
        <v>262338</v>
      </c>
      <c r="AD111">
        <f t="shared" si="31"/>
        <v>262338</v>
      </c>
      <c r="AF111">
        <f t="shared" si="32"/>
        <v>0</v>
      </c>
      <c r="AI111">
        <f t="shared" si="33"/>
        <v>2088</v>
      </c>
    </row>
    <row r="112" spans="1:35" x14ac:dyDescent="0.35">
      <c r="A112" s="30">
        <v>105</v>
      </c>
      <c r="B112">
        <v>2097</v>
      </c>
      <c r="C112" t="s">
        <v>102</v>
      </c>
      <c r="D112">
        <v>2097</v>
      </c>
      <c r="E112">
        <v>7826</v>
      </c>
      <c r="F112">
        <v>443.4</v>
      </c>
      <c r="G112" s="89">
        <v>7864</v>
      </c>
      <c r="H112">
        <v>49.59</v>
      </c>
      <c r="I112">
        <v>25.62</v>
      </c>
      <c r="J112">
        <v>518.61</v>
      </c>
      <c r="K112" s="90">
        <v>3534082</v>
      </c>
      <c r="L112" s="13">
        <f t="shared" si="17"/>
        <v>8021</v>
      </c>
      <c r="M112" s="13">
        <f t="shared" si="18"/>
        <v>0</v>
      </c>
      <c r="N112" s="16">
        <f t="shared" si="19"/>
        <v>8021</v>
      </c>
      <c r="O112" s="13"/>
      <c r="P112" s="13">
        <f t="shared" si="20"/>
        <v>3556511</v>
      </c>
      <c r="Q112" s="13">
        <f t="shared" si="21"/>
        <v>3569423</v>
      </c>
      <c r="R112" s="13">
        <f t="shared" si="22"/>
        <v>12912</v>
      </c>
      <c r="S112" s="13">
        <f t="shared" si="23"/>
        <v>3556511</v>
      </c>
      <c r="T112" s="13">
        <f t="shared" si="24"/>
        <v>12912</v>
      </c>
      <c r="U112" s="11"/>
      <c r="V112" s="11"/>
      <c r="W112" s="11">
        <f t="shared" si="25"/>
        <v>0</v>
      </c>
      <c r="X112" s="11">
        <f t="shared" si="26"/>
        <v>0</v>
      </c>
      <c r="Y112" s="11">
        <f t="shared" si="27"/>
        <v>0</v>
      </c>
      <c r="Z112" s="11">
        <f t="shared" si="28"/>
        <v>0</v>
      </c>
      <c r="AA112" s="11">
        <f t="shared" si="29"/>
        <v>5186.1000000000004</v>
      </c>
      <c r="AB112" s="11">
        <f t="shared" si="30"/>
        <v>12912</v>
      </c>
      <c r="AD112">
        <f t="shared" si="31"/>
        <v>12912</v>
      </c>
      <c r="AF112">
        <f t="shared" si="32"/>
        <v>0</v>
      </c>
      <c r="AI112">
        <f t="shared" si="33"/>
        <v>2097</v>
      </c>
    </row>
    <row r="113" spans="1:35" x14ac:dyDescent="0.35">
      <c r="A113" s="30">
        <v>106</v>
      </c>
      <c r="B113">
        <v>2113</v>
      </c>
      <c r="C113" t="s">
        <v>103</v>
      </c>
      <c r="D113">
        <v>2113</v>
      </c>
      <c r="E113">
        <v>7826</v>
      </c>
      <c r="F113">
        <v>163</v>
      </c>
      <c r="G113" s="89">
        <v>7826</v>
      </c>
      <c r="H113">
        <v>21.41</v>
      </c>
      <c r="I113">
        <v>22.97</v>
      </c>
      <c r="J113">
        <v>207.38</v>
      </c>
      <c r="K113" s="90">
        <v>1378941</v>
      </c>
      <c r="L113" s="13">
        <f t="shared" si="17"/>
        <v>7983</v>
      </c>
      <c r="M113" s="13">
        <f t="shared" si="18"/>
        <v>10</v>
      </c>
      <c r="N113" s="16">
        <f t="shared" si="19"/>
        <v>7993</v>
      </c>
      <c r="O113" s="13"/>
      <c r="P113" s="13">
        <f t="shared" si="20"/>
        <v>1301229</v>
      </c>
      <c r="Q113" s="13">
        <f t="shared" si="21"/>
        <v>1392730</v>
      </c>
      <c r="R113" s="13">
        <f t="shared" si="22"/>
        <v>91501</v>
      </c>
      <c r="S113" s="13">
        <f t="shared" si="23"/>
        <v>1302859</v>
      </c>
      <c r="T113" s="13">
        <f t="shared" si="24"/>
        <v>89871</v>
      </c>
      <c r="U113" s="11"/>
      <c r="V113" s="11"/>
      <c r="W113" s="11">
        <f t="shared" si="25"/>
        <v>1630</v>
      </c>
      <c r="X113" s="11">
        <f t="shared" si="26"/>
        <v>230</v>
      </c>
      <c r="Y113" s="11">
        <f t="shared" si="27"/>
        <v>214</v>
      </c>
      <c r="Z113" s="11">
        <f t="shared" si="28"/>
        <v>2074</v>
      </c>
      <c r="AA113" s="11">
        <f t="shared" si="29"/>
        <v>0</v>
      </c>
      <c r="AB113" s="11">
        <f t="shared" si="30"/>
        <v>89871</v>
      </c>
      <c r="AD113">
        <f t="shared" si="31"/>
        <v>91501</v>
      </c>
      <c r="AF113">
        <f t="shared" si="32"/>
        <v>1630</v>
      </c>
      <c r="AI113">
        <f t="shared" si="33"/>
        <v>2113</v>
      </c>
    </row>
    <row r="114" spans="1:35" x14ac:dyDescent="0.35">
      <c r="A114" s="30">
        <v>107</v>
      </c>
      <c r="B114">
        <v>2124</v>
      </c>
      <c r="C114" t="s">
        <v>389</v>
      </c>
      <c r="D114">
        <v>2124</v>
      </c>
      <c r="E114">
        <v>7826</v>
      </c>
      <c r="F114" s="90">
        <v>1147.7</v>
      </c>
      <c r="G114" s="89">
        <v>7826</v>
      </c>
      <c r="H114">
        <v>139.78</v>
      </c>
      <c r="I114">
        <v>56.78</v>
      </c>
      <c r="J114" s="90">
        <v>1344.26</v>
      </c>
      <c r="K114" s="90">
        <v>9141551</v>
      </c>
      <c r="L114" s="13">
        <f t="shared" si="17"/>
        <v>7983</v>
      </c>
      <c r="M114" s="13">
        <f t="shared" si="18"/>
        <v>10</v>
      </c>
      <c r="N114" s="16">
        <f t="shared" si="19"/>
        <v>7993</v>
      </c>
      <c r="O114" s="13"/>
      <c r="P114" s="13">
        <f t="shared" si="20"/>
        <v>9162089</v>
      </c>
      <c r="Q114" s="13">
        <f t="shared" si="21"/>
        <v>9232967</v>
      </c>
      <c r="R114" s="13">
        <f t="shared" si="22"/>
        <v>70878</v>
      </c>
      <c r="S114" s="13">
        <f t="shared" si="23"/>
        <v>9173566</v>
      </c>
      <c r="T114" s="13">
        <f t="shared" si="24"/>
        <v>59401</v>
      </c>
      <c r="U114" s="11"/>
      <c r="V114" s="11"/>
      <c r="W114" s="11">
        <f t="shared" si="25"/>
        <v>11477</v>
      </c>
      <c r="X114" s="11">
        <f t="shared" si="26"/>
        <v>568</v>
      </c>
      <c r="Y114" s="11">
        <f t="shared" si="27"/>
        <v>1398</v>
      </c>
      <c r="Z114" s="11">
        <f t="shared" si="28"/>
        <v>13443</v>
      </c>
      <c r="AA114" s="11">
        <f t="shared" si="29"/>
        <v>0</v>
      </c>
      <c r="AB114" s="11">
        <f t="shared" si="30"/>
        <v>59401</v>
      </c>
      <c r="AD114">
        <f t="shared" si="31"/>
        <v>70878</v>
      </c>
      <c r="AF114">
        <f t="shared" si="32"/>
        <v>11477</v>
      </c>
      <c r="AI114">
        <f t="shared" si="33"/>
        <v>2124</v>
      </c>
    </row>
    <row r="115" spans="1:35" x14ac:dyDescent="0.35">
      <c r="A115" s="30">
        <v>108</v>
      </c>
      <c r="B115">
        <v>2151</v>
      </c>
      <c r="C115" t="s">
        <v>400</v>
      </c>
      <c r="D115">
        <v>2151</v>
      </c>
      <c r="E115">
        <v>7826</v>
      </c>
      <c r="F115">
        <v>423.5</v>
      </c>
      <c r="G115" s="89">
        <v>7875</v>
      </c>
      <c r="H115">
        <v>56.72</v>
      </c>
      <c r="I115">
        <v>25.5</v>
      </c>
      <c r="J115">
        <v>505.72</v>
      </c>
      <c r="K115" s="90">
        <v>3283875</v>
      </c>
      <c r="L115" s="13">
        <f t="shared" si="17"/>
        <v>8032</v>
      </c>
      <c r="M115" s="13">
        <f t="shared" si="18"/>
        <v>0</v>
      </c>
      <c r="N115" s="16">
        <f t="shared" si="19"/>
        <v>8032</v>
      </c>
      <c r="O115" s="13"/>
      <c r="P115" s="13">
        <f t="shared" si="20"/>
        <v>3401552</v>
      </c>
      <c r="Q115" s="13">
        <f t="shared" si="21"/>
        <v>3316714</v>
      </c>
      <c r="R115" s="13">
        <f t="shared" si="22"/>
        <v>0</v>
      </c>
      <c r="S115" s="13">
        <f t="shared" si="23"/>
        <v>3401552</v>
      </c>
      <c r="T115" s="13">
        <f t="shared" si="24"/>
        <v>0</v>
      </c>
      <c r="U115" s="11"/>
      <c r="V115" s="11"/>
      <c r="W115" s="11">
        <f t="shared" si="25"/>
        <v>0</v>
      </c>
      <c r="X115" s="11">
        <f t="shared" si="26"/>
        <v>0</v>
      </c>
      <c r="Y115" s="11">
        <f t="shared" si="27"/>
        <v>0</v>
      </c>
      <c r="Z115" s="11">
        <f t="shared" si="28"/>
        <v>0</v>
      </c>
      <c r="AA115" s="11">
        <f t="shared" si="29"/>
        <v>5057.2000000000007</v>
      </c>
      <c r="AB115" s="11">
        <f t="shared" si="30"/>
        <v>0</v>
      </c>
      <c r="AD115">
        <f t="shared" si="31"/>
        <v>0</v>
      </c>
      <c r="AF115">
        <f t="shared" si="32"/>
        <v>0</v>
      </c>
      <c r="AI115">
        <f t="shared" si="33"/>
        <v>2151</v>
      </c>
    </row>
    <row r="116" spans="1:35" x14ac:dyDescent="0.35">
      <c r="A116" s="30">
        <v>109</v>
      </c>
      <c r="B116">
        <v>2169</v>
      </c>
      <c r="C116" t="s">
        <v>104</v>
      </c>
      <c r="D116">
        <v>2169</v>
      </c>
      <c r="E116">
        <v>7826</v>
      </c>
      <c r="F116" s="90">
        <v>1479.7</v>
      </c>
      <c r="G116" s="89">
        <v>7826</v>
      </c>
      <c r="H116">
        <v>228.16</v>
      </c>
      <c r="I116">
        <v>41.85</v>
      </c>
      <c r="J116" s="90">
        <v>1749.71</v>
      </c>
      <c r="K116" s="90">
        <v>11940911</v>
      </c>
      <c r="L116" s="13">
        <f t="shared" si="17"/>
        <v>7983</v>
      </c>
      <c r="M116" s="13">
        <f t="shared" si="18"/>
        <v>10</v>
      </c>
      <c r="N116" s="16">
        <f t="shared" si="19"/>
        <v>7993</v>
      </c>
      <c r="O116" s="13"/>
      <c r="P116" s="13">
        <f t="shared" si="20"/>
        <v>11812445</v>
      </c>
      <c r="Q116" s="13">
        <f t="shared" si="21"/>
        <v>12060320</v>
      </c>
      <c r="R116" s="13">
        <f t="shared" si="22"/>
        <v>247875</v>
      </c>
      <c r="S116" s="13">
        <f t="shared" si="23"/>
        <v>11827242</v>
      </c>
      <c r="T116" s="13">
        <f t="shared" si="24"/>
        <v>233078</v>
      </c>
      <c r="U116" s="11"/>
      <c r="V116" s="11"/>
      <c r="W116" s="11">
        <f t="shared" si="25"/>
        <v>14797</v>
      </c>
      <c r="X116" s="11">
        <f t="shared" si="26"/>
        <v>419</v>
      </c>
      <c r="Y116" s="11">
        <f t="shared" si="27"/>
        <v>2282</v>
      </c>
      <c r="Z116" s="11">
        <f t="shared" si="28"/>
        <v>17498</v>
      </c>
      <c r="AA116" s="11">
        <f t="shared" si="29"/>
        <v>0</v>
      </c>
      <c r="AB116" s="11">
        <f t="shared" si="30"/>
        <v>233078</v>
      </c>
      <c r="AD116">
        <f t="shared" si="31"/>
        <v>247875</v>
      </c>
      <c r="AF116">
        <f t="shared" si="32"/>
        <v>14797</v>
      </c>
      <c r="AI116">
        <f t="shared" si="33"/>
        <v>2169</v>
      </c>
    </row>
    <row r="117" spans="1:35" x14ac:dyDescent="0.35">
      <c r="A117" s="30">
        <v>110</v>
      </c>
      <c r="B117">
        <v>2295</v>
      </c>
      <c r="C117" t="s">
        <v>105</v>
      </c>
      <c r="D117">
        <v>2295</v>
      </c>
      <c r="E117">
        <v>7826</v>
      </c>
      <c r="F117" s="90">
        <v>1018.8</v>
      </c>
      <c r="G117" s="89">
        <v>7826</v>
      </c>
      <c r="H117">
        <v>168.58</v>
      </c>
      <c r="I117">
        <v>30.46</v>
      </c>
      <c r="J117" s="90">
        <v>1217.8399999999999</v>
      </c>
      <c r="K117" s="90">
        <v>8261908</v>
      </c>
      <c r="L117" s="13">
        <f t="shared" si="17"/>
        <v>7983</v>
      </c>
      <c r="M117" s="13">
        <f t="shared" si="18"/>
        <v>10</v>
      </c>
      <c r="N117" s="16">
        <f t="shared" si="19"/>
        <v>7993</v>
      </c>
      <c r="O117" s="13"/>
      <c r="P117" s="13">
        <f t="shared" si="20"/>
        <v>8133080</v>
      </c>
      <c r="Q117" s="13">
        <f t="shared" si="21"/>
        <v>8344527</v>
      </c>
      <c r="R117" s="13">
        <f t="shared" si="22"/>
        <v>211447</v>
      </c>
      <c r="S117" s="13">
        <f t="shared" si="23"/>
        <v>8143268</v>
      </c>
      <c r="T117" s="13">
        <f t="shared" si="24"/>
        <v>201259</v>
      </c>
      <c r="U117" s="11"/>
      <c r="V117" s="11"/>
      <c r="W117" s="11">
        <f t="shared" si="25"/>
        <v>10188</v>
      </c>
      <c r="X117" s="11">
        <f t="shared" si="26"/>
        <v>305</v>
      </c>
      <c r="Y117" s="11">
        <f t="shared" si="27"/>
        <v>1686</v>
      </c>
      <c r="Z117" s="11">
        <f t="shared" si="28"/>
        <v>12179</v>
      </c>
      <c r="AA117" s="11">
        <f t="shared" si="29"/>
        <v>0</v>
      </c>
      <c r="AB117" s="11">
        <f t="shared" si="30"/>
        <v>201259</v>
      </c>
      <c r="AD117">
        <f t="shared" si="31"/>
        <v>211447</v>
      </c>
      <c r="AF117">
        <f t="shared" si="32"/>
        <v>10188</v>
      </c>
      <c r="AI117">
        <f t="shared" si="33"/>
        <v>2295</v>
      </c>
    </row>
    <row r="118" spans="1:35" x14ac:dyDescent="0.35">
      <c r="A118" s="30">
        <v>111</v>
      </c>
      <c r="B118">
        <v>2313</v>
      </c>
      <c r="C118" t="s">
        <v>106</v>
      </c>
      <c r="D118">
        <v>2313</v>
      </c>
      <c r="E118">
        <v>7826</v>
      </c>
      <c r="F118" s="90">
        <v>3422.9</v>
      </c>
      <c r="G118" s="89">
        <v>7826</v>
      </c>
      <c r="H118">
        <v>483.67</v>
      </c>
      <c r="I118">
        <v>85.03</v>
      </c>
      <c r="J118" s="90">
        <v>3991.6</v>
      </c>
      <c r="K118" s="90">
        <v>27561607</v>
      </c>
      <c r="L118" s="13">
        <f t="shared" si="17"/>
        <v>7983</v>
      </c>
      <c r="M118" s="13">
        <f t="shared" si="18"/>
        <v>10</v>
      </c>
      <c r="N118" s="16">
        <f t="shared" si="19"/>
        <v>7993</v>
      </c>
      <c r="O118" s="13"/>
      <c r="P118" s="13">
        <f t="shared" si="20"/>
        <v>27325011</v>
      </c>
      <c r="Q118" s="13">
        <f t="shared" si="21"/>
        <v>27837223</v>
      </c>
      <c r="R118" s="13">
        <f t="shared" si="22"/>
        <v>512212</v>
      </c>
      <c r="S118" s="13">
        <f t="shared" si="23"/>
        <v>27359240</v>
      </c>
      <c r="T118" s="13">
        <f t="shared" si="24"/>
        <v>477983</v>
      </c>
      <c r="U118" s="11"/>
      <c r="V118" s="11"/>
      <c r="W118" s="11">
        <f t="shared" si="25"/>
        <v>34229</v>
      </c>
      <c r="X118" s="11">
        <f t="shared" si="26"/>
        <v>850</v>
      </c>
      <c r="Y118" s="11">
        <f t="shared" si="27"/>
        <v>4837</v>
      </c>
      <c r="Z118" s="11">
        <f t="shared" si="28"/>
        <v>39916</v>
      </c>
      <c r="AA118" s="11">
        <f t="shared" si="29"/>
        <v>0</v>
      </c>
      <c r="AB118" s="11">
        <f t="shared" si="30"/>
        <v>477983</v>
      </c>
      <c r="AD118">
        <f t="shared" si="31"/>
        <v>512212</v>
      </c>
      <c r="AF118">
        <f t="shared" si="32"/>
        <v>34229</v>
      </c>
      <c r="AI118">
        <f t="shared" si="33"/>
        <v>2313</v>
      </c>
    </row>
    <row r="119" spans="1:35" x14ac:dyDescent="0.35">
      <c r="A119" s="30">
        <v>112</v>
      </c>
      <c r="B119">
        <v>2322</v>
      </c>
      <c r="C119" t="s">
        <v>107</v>
      </c>
      <c r="D119">
        <v>2322</v>
      </c>
      <c r="E119">
        <v>7826</v>
      </c>
      <c r="F119" s="90">
        <v>2080.5</v>
      </c>
      <c r="G119" s="89">
        <v>7826</v>
      </c>
      <c r="H119">
        <v>341.17</v>
      </c>
      <c r="I119">
        <v>35.67</v>
      </c>
      <c r="J119" s="90">
        <v>2457.34</v>
      </c>
      <c r="K119" s="90">
        <v>16157560</v>
      </c>
      <c r="L119" s="13">
        <f t="shared" si="17"/>
        <v>7983</v>
      </c>
      <c r="M119" s="13">
        <f t="shared" si="18"/>
        <v>10</v>
      </c>
      <c r="N119" s="16">
        <f t="shared" si="19"/>
        <v>7993</v>
      </c>
      <c r="O119" s="13"/>
      <c r="P119" s="13">
        <f t="shared" si="20"/>
        <v>16608632</v>
      </c>
      <c r="Q119" s="13">
        <f t="shared" si="21"/>
        <v>16319136</v>
      </c>
      <c r="R119" s="13">
        <f t="shared" si="22"/>
        <v>0</v>
      </c>
      <c r="S119" s="13">
        <f t="shared" si="23"/>
        <v>16629437</v>
      </c>
      <c r="T119" s="13">
        <f t="shared" si="24"/>
        <v>0</v>
      </c>
      <c r="U119" s="11"/>
      <c r="V119" s="11"/>
      <c r="W119" s="11">
        <f t="shared" si="25"/>
        <v>20805</v>
      </c>
      <c r="X119" s="11">
        <f t="shared" si="26"/>
        <v>357</v>
      </c>
      <c r="Y119" s="11">
        <f t="shared" si="27"/>
        <v>3412</v>
      </c>
      <c r="Z119" s="11">
        <f t="shared" si="28"/>
        <v>24574</v>
      </c>
      <c r="AA119" s="11">
        <f t="shared" si="29"/>
        <v>0</v>
      </c>
      <c r="AB119" s="11">
        <f t="shared" si="30"/>
        <v>0</v>
      </c>
      <c r="AD119">
        <f t="shared" si="31"/>
        <v>0</v>
      </c>
      <c r="AF119">
        <f t="shared" si="32"/>
        <v>0</v>
      </c>
      <c r="AI119">
        <f t="shared" si="33"/>
        <v>2322</v>
      </c>
    </row>
    <row r="120" spans="1:35" x14ac:dyDescent="0.35">
      <c r="A120" s="30">
        <v>113</v>
      </c>
      <c r="B120">
        <v>2369</v>
      </c>
      <c r="C120" t="s">
        <v>108</v>
      </c>
      <c r="D120">
        <v>2369</v>
      </c>
      <c r="E120">
        <v>7826</v>
      </c>
      <c r="F120">
        <v>440</v>
      </c>
      <c r="G120" s="89">
        <v>7826</v>
      </c>
      <c r="H120">
        <v>67.19</v>
      </c>
      <c r="I120">
        <v>26.37</v>
      </c>
      <c r="J120">
        <v>533.55999999999995</v>
      </c>
      <c r="K120" s="90">
        <v>3483353</v>
      </c>
      <c r="L120" s="13">
        <f t="shared" si="17"/>
        <v>7983</v>
      </c>
      <c r="M120" s="13">
        <f t="shared" si="18"/>
        <v>10</v>
      </c>
      <c r="N120" s="16">
        <f t="shared" si="19"/>
        <v>7993</v>
      </c>
      <c r="O120" s="13"/>
      <c r="P120" s="13">
        <f t="shared" si="20"/>
        <v>3512520</v>
      </c>
      <c r="Q120" s="13">
        <f t="shared" si="21"/>
        <v>3518187</v>
      </c>
      <c r="R120" s="13">
        <f t="shared" si="22"/>
        <v>5667</v>
      </c>
      <c r="S120" s="13">
        <f t="shared" si="23"/>
        <v>3516920</v>
      </c>
      <c r="T120" s="13">
        <f t="shared" si="24"/>
        <v>1267</v>
      </c>
      <c r="U120" s="11"/>
      <c r="V120" s="11"/>
      <c r="W120" s="11">
        <f t="shared" si="25"/>
        <v>4400</v>
      </c>
      <c r="X120" s="11">
        <f t="shared" si="26"/>
        <v>264</v>
      </c>
      <c r="Y120" s="11">
        <f t="shared" si="27"/>
        <v>672</v>
      </c>
      <c r="Z120" s="11">
        <f t="shared" si="28"/>
        <v>5336</v>
      </c>
      <c r="AA120" s="11">
        <f t="shared" si="29"/>
        <v>0</v>
      </c>
      <c r="AB120" s="11">
        <f t="shared" si="30"/>
        <v>1267</v>
      </c>
      <c r="AD120">
        <f t="shared" si="31"/>
        <v>5667</v>
      </c>
      <c r="AF120">
        <f t="shared" si="32"/>
        <v>4400</v>
      </c>
      <c r="AI120">
        <f t="shared" si="33"/>
        <v>2369</v>
      </c>
    </row>
    <row r="121" spans="1:35" x14ac:dyDescent="0.35">
      <c r="A121" s="30">
        <v>114</v>
      </c>
      <c r="B121">
        <v>2376</v>
      </c>
      <c r="C121" t="s">
        <v>110</v>
      </c>
      <c r="D121">
        <v>2376</v>
      </c>
      <c r="E121">
        <v>7826</v>
      </c>
      <c r="F121">
        <v>470.4</v>
      </c>
      <c r="G121" s="89">
        <v>7826</v>
      </c>
      <c r="H121">
        <v>44.24</v>
      </c>
      <c r="I121">
        <v>25.56</v>
      </c>
      <c r="J121">
        <v>540.20000000000005</v>
      </c>
      <c r="K121" s="90">
        <v>3584308</v>
      </c>
      <c r="L121" s="13">
        <f t="shared" si="17"/>
        <v>7983</v>
      </c>
      <c r="M121" s="13">
        <f t="shared" si="18"/>
        <v>10</v>
      </c>
      <c r="N121" s="16">
        <f t="shared" si="19"/>
        <v>7993</v>
      </c>
      <c r="O121" s="13"/>
      <c r="P121" s="13">
        <f t="shared" si="20"/>
        <v>3755203</v>
      </c>
      <c r="Q121" s="13">
        <f t="shared" si="21"/>
        <v>3620151</v>
      </c>
      <c r="R121" s="13">
        <f t="shared" si="22"/>
        <v>0</v>
      </c>
      <c r="S121" s="13">
        <f t="shared" si="23"/>
        <v>3759907</v>
      </c>
      <c r="T121" s="13">
        <f t="shared" si="24"/>
        <v>0</v>
      </c>
      <c r="U121" s="11"/>
      <c r="V121" s="11"/>
      <c r="W121" s="11">
        <f t="shared" si="25"/>
        <v>4704</v>
      </c>
      <c r="X121" s="11">
        <f t="shared" si="26"/>
        <v>256</v>
      </c>
      <c r="Y121" s="11">
        <f t="shared" si="27"/>
        <v>442</v>
      </c>
      <c r="Z121" s="11">
        <f t="shared" si="28"/>
        <v>5402</v>
      </c>
      <c r="AA121" s="11">
        <f t="shared" si="29"/>
        <v>0</v>
      </c>
      <c r="AB121" s="11">
        <f t="shared" si="30"/>
        <v>0</v>
      </c>
      <c r="AD121">
        <f t="shared" si="31"/>
        <v>0</v>
      </c>
      <c r="AF121">
        <f t="shared" si="32"/>
        <v>0</v>
      </c>
      <c r="AI121">
        <f t="shared" si="33"/>
        <v>2376</v>
      </c>
    </row>
    <row r="122" spans="1:35" x14ac:dyDescent="0.35">
      <c r="A122" s="30">
        <v>115</v>
      </c>
      <c r="B122">
        <v>2403</v>
      </c>
      <c r="C122" t="s">
        <v>390</v>
      </c>
      <c r="D122">
        <v>2403</v>
      </c>
      <c r="E122">
        <v>7826</v>
      </c>
      <c r="F122">
        <v>824.3</v>
      </c>
      <c r="G122" s="89">
        <v>7826</v>
      </c>
      <c r="H122">
        <v>97.35</v>
      </c>
      <c r="I122">
        <v>35.380000000000003</v>
      </c>
      <c r="J122">
        <v>957.03</v>
      </c>
      <c r="K122" s="90">
        <v>6613753</v>
      </c>
      <c r="L122" s="13">
        <f t="shared" si="17"/>
        <v>7983</v>
      </c>
      <c r="M122" s="13">
        <f t="shared" si="18"/>
        <v>10</v>
      </c>
      <c r="N122" s="16">
        <f t="shared" si="19"/>
        <v>7993</v>
      </c>
      <c r="O122" s="13"/>
      <c r="P122" s="13">
        <f t="shared" si="20"/>
        <v>6580387</v>
      </c>
      <c r="Q122" s="13">
        <f t="shared" si="21"/>
        <v>6679891</v>
      </c>
      <c r="R122" s="13">
        <f t="shared" si="22"/>
        <v>99504</v>
      </c>
      <c r="S122" s="13">
        <f t="shared" si="23"/>
        <v>6588630</v>
      </c>
      <c r="T122" s="13">
        <f t="shared" si="24"/>
        <v>91261</v>
      </c>
      <c r="U122" s="11"/>
      <c r="V122" s="11"/>
      <c r="W122" s="11">
        <f t="shared" si="25"/>
        <v>8243</v>
      </c>
      <c r="X122" s="11">
        <f t="shared" si="26"/>
        <v>354</v>
      </c>
      <c r="Y122" s="11">
        <f t="shared" si="27"/>
        <v>974</v>
      </c>
      <c r="Z122" s="11">
        <f t="shared" si="28"/>
        <v>9571</v>
      </c>
      <c r="AA122" s="11">
        <f t="shared" si="29"/>
        <v>0</v>
      </c>
      <c r="AB122" s="11">
        <f t="shared" si="30"/>
        <v>91261</v>
      </c>
      <c r="AD122">
        <f t="shared" si="31"/>
        <v>99504</v>
      </c>
      <c r="AF122">
        <f t="shared" si="32"/>
        <v>8243</v>
      </c>
      <c r="AI122">
        <f t="shared" si="33"/>
        <v>2403</v>
      </c>
    </row>
    <row r="123" spans="1:35" x14ac:dyDescent="0.35">
      <c r="A123" s="30">
        <v>116</v>
      </c>
      <c r="B123">
        <v>2457</v>
      </c>
      <c r="C123" t="s">
        <v>111</v>
      </c>
      <c r="D123">
        <v>2457</v>
      </c>
      <c r="E123">
        <v>7826</v>
      </c>
      <c r="F123">
        <v>413.2</v>
      </c>
      <c r="G123" s="89">
        <v>7826</v>
      </c>
      <c r="H123">
        <v>60.32</v>
      </c>
      <c r="I123">
        <v>14.69</v>
      </c>
      <c r="J123">
        <v>488.21</v>
      </c>
      <c r="K123" s="90">
        <v>3553004</v>
      </c>
      <c r="L123" s="13">
        <f t="shared" si="17"/>
        <v>7983</v>
      </c>
      <c r="M123" s="13">
        <f t="shared" si="18"/>
        <v>10</v>
      </c>
      <c r="N123" s="16">
        <f t="shared" si="19"/>
        <v>7993</v>
      </c>
      <c r="O123" s="13"/>
      <c r="P123" s="13">
        <f t="shared" si="20"/>
        <v>3298576</v>
      </c>
      <c r="Q123" s="13">
        <f t="shared" si="21"/>
        <v>3588534</v>
      </c>
      <c r="R123" s="13">
        <f t="shared" si="22"/>
        <v>289958</v>
      </c>
      <c r="S123" s="13">
        <f t="shared" si="23"/>
        <v>3302708</v>
      </c>
      <c r="T123" s="13">
        <f t="shared" si="24"/>
        <v>285826</v>
      </c>
      <c r="U123" s="11"/>
      <c r="V123" s="11"/>
      <c r="W123" s="11">
        <f t="shared" si="25"/>
        <v>4132</v>
      </c>
      <c r="X123" s="11">
        <f t="shared" si="26"/>
        <v>147</v>
      </c>
      <c r="Y123" s="11">
        <f t="shared" si="27"/>
        <v>603</v>
      </c>
      <c r="Z123" s="11">
        <f t="shared" si="28"/>
        <v>4882</v>
      </c>
      <c r="AA123" s="11">
        <f t="shared" si="29"/>
        <v>0</v>
      </c>
      <c r="AB123" s="11">
        <f t="shared" si="30"/>
        <v>285826</v>
      </c>
      <c r="AD123">
        <f t="shared" si="31"/>
        <v>289958</v>
      </c>
      <c r="AF123">
        <f t="shared" si="32"/>
        <v>4132</v>
      </c>
      <c r="AI123">
        <f t="shared" si="33"/>
        <v>2457</v>
      </c>
    </row>
    <row r="124" spans="1:35" x14ac:dyDescent="0.35">
      <c r="A124" s="30">
        <v>117</v>
      </c>
      <c r="B124">
        <v>2466</v>
      </c>
      <c r="C124" t="s">
        <v>112</v>
      </c>
      <c r="D124">
        <v>2466</v>
      </c>
      <c r="E124">
        <v>7826</v>
      </c>
      <c r="F124" s="90">
        <v>1590.5</v>
      </c>
      <c r="G124" s="89">
        <v>7826</v>
      </c>
      <c r="H124">
        <v>118.46</v>
      </c>
      <c r="I124">
        <v>22.64</v>
      </c>
      <c r="J124" s="90">
        <v>1731.6</v>
      </c>
      <c r="K124" s="90">
        <v>12581078</v>
      </c>
      <c r="L124" s="13">
        <f t="shared" si="17"/>
        <v>7983</v>
      </c>
      <c r="M124" s="13">
        <f t="shared" si="18"/>
        <v>10</v>
      </c>
      <c r="N124" s="16">
        <f t="shared" si="19"/>
        <v>7993</v>
      </c>
      <c r="O124" s="13"/>
      <c r="P124" s="13">
        <f t="shared" si="20"/>
        <v>12696962</v>
      </c>
      <c r="Q124" s="13">
        <f t="shared" si="21"/>
        <v>12706889</v>
      </c>
      <c r="R124" s="13">
        <f t="shared" si="22"/>
        <v>9927</v>
      </c>
      <c r="S124" s="13">
        <f t="shared" si="23"/>
        <v>12712867</v>
      </c>
      <c r="T124" s="13">
        <f t="shared" si="24"/>
        <v>0</v>
      </c>
      <c r="U124" s="11"/>
      <c r="V124" s="11"/>
      <c r="W124" s="11">
        <f t="shared" si="25"/>
        <v>15905</v>
      </c>
      <c r="X124" s="11">
        <f t="shared" si="26"/>
        <v>226</v>
      </c>
      <c r="Y124" s="11">
        <f t="shared" si="27"/>
        <v>1185</v>
      </c>
      <c r="Z124" s="11">
        <f t="shared" si="28"/>
        <v>17316</v>
      </c>
      <c r="AA124" s="11">
        <f t="shared" si="29"/>
        <v>0</v>
      </c>
      <c r="AB124" s="11">
        <f t="shared" si="30"/>
        <v>0</v>
      </c>
      <c r="AD124">
        <f t="shared" si="31"/>
        <v>9927</v>
      </c>
      <c r="AF124">
        <f t="shared" si="32"/>
        <v>9927</v>
      </c>
      <c r="AI124">
        <f t="shared" si="33"/>
        <v>2466</v>
      </c>
    </row>
    <row r="125" spans="1:35" x14ac:dyDescent="0.35">
      <c r="A125" s="30">
        <v>118</v>
      </c>
      <c r="B125">
        <v>2493</v>
      </c>
      <c r="C125" t="s">
        <v>113</v>
      </c>
      <c r="D125">
        <v>2493</v>
      </c>
      <c r="E125">
        <v>7826</v>
      </c>
      <c r="F125">
        <v>158.1</v>
      </c>
      <c r="G125" s="89">
        <v>7958</v>
      </c>
      <c r="H125">
        <v>25.02</v>
      </c>
      <c r="I125">
        <v>21.51</v>
      </c>
      <c r="J125">
        <v>204.63</v>
      </c>
      <c r="K125" s="90">
        <v>1268505</v>
      </c>
      <c r="L125" s="13">
        <f t="shared" si="17"/>
        <v>8115</v>
      </c>
      <c r="M125" s="13">
        <f t="shared" si="18"/>
        <v>0</v>
      </c>
      <c r="N125" s="16">
        <f t="shared" si="19"/>
        <v>8115</v>
      </c>
      <c r="O125" s="13"/>
      <c r="P125" s="13">
        <f t="shared" si="20"/>
        <v>1282982</v>
      </c>
      <c r="Q125" s="13">
        <f t="shared" si="21"/>
        <v>1281190</v>
      </c>
      <c r="R125" s="13">
        <f t="shared" si="22"/>
        <v>0</v>
      </c>
      <c r="S125" s="13">
        <f t="shared" si="23"/>
        <v>1282982</v>
      </c>
      <c r="T125" s="13">
        <f t="shared" si="24"/>
        <v>0</v>
      </c>
      <c r="U125" s="11"/>
      <c r="V125" s="11"/>
      <c r="W125" s="11">
        <f t="shared" si="25"/>
        <v>0</v>
      </c>
      <c r="X125" s="11">
        <f t="shared" si="26"/>
        <v>0</v>
      </c>
      <c r="Y125" s="11">
        <f t="shared" si="27"/>
        <v>0</v>
      </c>
      <c r="Z125" s="11">
        <f t="shared" si="28"/>
        <v>0</v>
      </c>
      <c r="AA125" s="11">
        <f t="shared" si="29"/>
        <v>2046.3</v>
      </c>
      <c r="AB125" s="11">
        <f t="shared" si="30"/>
        <v>0</v>
      </c>
      <c r="AD125">
        <f t="shared" si="31"/>
        <v>0</v>
      </c>
      <c r="AF125">
        <f t="shared" si="32"/>
        <v>0</v>
      </c>
      <c r="AI125">
        <f t="shared" si="33"/>
        <v>2493</v>
      </c>
    </row>
    <row r="126" spans="1:35" x14ac:dyDescent="0.35">
      <c r="A126" s="30">
        <v>119</v>
      </c>
      <c r="B126">
        <v>2502</v>
      </c>
      <c r="C126" t="s">
        <v>114</v>
      </c>
      <c r="D126">
        <v>2502</v>
      </c>
      <c r="E126">
        <v>7826</v>
      </c>
      <c r="F126">
        <v>615.5</v>
      </c>
      <c r="G126" s="89">
        <v>7891</v>
      </c>
      <c r="H126">
        <v>86.74</v>
      </c>
      <c r="I126">
        <v>20.07</v>
      </c>
      <c r="J126">
        <v>722.31</v>
      </c>
      <c r="K126" s="90">
        <v>4847441</v>
      </c>
      <c r="L126" s="13">
        <f t="shared" si="17"/>
        <v>8048</v>
      </c>
      <c r="M126" s="13">
        <f t="shared" si="18"/>
        <v>0</v>
      </c>
      <c r="N126" s="16">
        <f t="shared" si="19"/>
        <v>8048</v>
      </c>
      <c r="O126" s="13"/>
      <c r="P126" s="13">
        <f t="shared" si="20"/>
        <v>4953544</v>
      </c>
      <c r="Q126" s="13">
        <f t="shared" si="21"/>
        <v>4895915</v>
      </c>
      <c r="R126" s="13">
        <f t="shared" si="22"/>
        <v>0</v>
      </c>
      <c r="S126" s="13">
        <f t="shared" si="23"/>
        <v>4953544</v>
      </c>
      <c r="T126" s="13">
        <f t="shared" si="24"/>
        <v>0</v>
      </c>
      <c r="U126" s="11"/>
      <c r="V126" s="11"/>
      <c r="W126" s="11">
        <f t="shared" si="25"/>
        <v>0</v>
      </c>
      <c r="X126" s="11">
        <f t="shared" si="26"/>
        <v>0</v>
      </c>
      <c r="Y126" s="11">
        <f t="shared" si="27"/>
        <v>0</v>
      </c>
      <c r="Z126" s="11">
        <f t="shared" si="28"/>
        <v>0</v>
      </c>
      <c r="AA126" s="11">
        <f t="shared" si="29"/>
        <v>7223.0999999999995</v>
      </c>
      <c r="AB126" s="11">
        <f t="shared" si="30"/>
        <v>0</v>
      </c>
      <c r="AD126">
        <f t="shared" si="31"/>
        <v>0</v>
      </c>
      <c r="AF126">
        <f t="shared" si="32"/>
        <v>0</v>
      </c>
      <c r="AI126">
        <f t="shared" si="33"/>
        <v>2502</v>
      </c>
    </row>
    <row r="127" spans="1:35" x14ac:dyDescent="0.35">
      <c r="A127" s="30">
        <v>120</v>
      </c>
      <c r="B127">
        <v>2511</v>
      </c>
      <c r="C127" t="s">
        <v>115</v>
      </c>
      <c r="D127">
        <v>2511</v>
      </c>
      <c r="E127">
        <v>7826</v>
      </c>
      <c r="F127" s="90">
        <v>1864.1</v>
      </c>
      <c r="G127" s="89">
        <v>7826</v>
      </c>
      <c r="H127">
        <v>227.99</v>
      </c>
      <c r="I127">
        <v>27.27</v>
      </c>
      <c r="J127" s="90">
        <v>2119.36</v>
      </c>
      <c r="K127" s="90">
        <v>15092441</v>
      </c>
      <c r="L127" s="13">
        <f t="shared" si="17"/>
        <v>7983</v>
      </c>
      <c r="M127" s="13">
        <f t="shared" si="18"/>
        <v>10</v>
      </c>
      <c r="N127" s="16">
        <f t="shared" si="19"/>
        <v>7993</v>
      </c>
      <c r="O127" s="13"/>
      <c r="P127" s="13">
        <f t="shared" si="20"/>
        <v>14881110</v>
      </c>
      <c r="Q127" s="13">
        <f t="shared" si="21"/>
        <v>15243365</v>
      </c>
      <c r="R127" s="13">
        <f t="shared" si="22"/>
        <v>362255</v>
      </c>
      <c r="S127" s="13">
        <f t="shared" si="23"/>
        <v>14899751</v>
      </c>
      <c r="T127" s="13">
        <f t="shared" si="24"/>
        <v>343614</v>
      </c>
      <c r="U127" s="11"/>
      <c r="V127" s="11"/>
      <c r="W127" s="11">
        <f t="shared" si="25"/>
        <v>18641</v>
      </c>
      <c r="X127" s="11">
        <f t="shared" si="26"/>
        <v>273</v>
      </c>
      <c r="Y127" s="11">
        <f t="shared" si="27"/>
        <v>2280</v>
      </c>
      <c r="Z127" s="11">
        <f t="shared" si="28"/>
        <v>21194</v>
      </c>
      <c r="AA127" s="11">
        <f t="shared" si="29"/>
        <v>0</v>
      </c>
      <c r="AB127" s="11">
        <f t="shared" si="30"/>
        <v>343614</v>
      </c>
      <c r="AD127">
        <f t="shared" si="31"/>
        <v>362255</v>
      </c>
      <c r="AF127">
        <f t="shared" si="32"/>
        <v>18641</v>
      </c>
      <c r="AI127">
        <f t="shared" si="33"/>
        <v>2511</v>
      </c>
    </row>
    <row r="128" spans="1:35" x14ac:dyDescent="0.35">
      <c r="A128" s="30">
        <v>121</v>
      </c>
      <c r="B128">
        <v>2520</v>
      </c>
      <c r="C128" t="s">
        <v>116</v>
      </c>
      <c r="D128">
        <v>2520</v>
      </c>
      <c r="E128">
        <v>7826</v>
      </c>
      <c r="F128">
        <v>313.3</v>
      </c>
      <c r="G128" s="89">
        <v>7826</v>
      </c>
      <c r="H128">
        <v>34.75</v>
      </c>
      <c r="I128">
        <v>25.19</v>
      </c>
      <c r="J128">
        <v>373.24</v>
      </c>
      <c r="K128" s="90">
        <v>2404930</v>
      </c>
      <c r="L128" s="13">
        <f t="shared" si="17"/>
        <v>7983</v>
      </c>
      <c r="M128" s="13">
        <f t="shared" si="18"/>
        <v>10</v>
      </c>
      <c r="N128" s="16">
        <f t="shared" si="19"/>
        <v>7993</v>
      </c>
      <c r="O128" s="13"/>
      <c r="P128" s="13">
        <f t="shared" si="20"/>
        <v>2501074</v>
      </c>
      <c r="Q128" s="13">
        <f t="shared" si="21"/>
        <v>2428979</v>
      </c>
      <c r="R128" s="13">
        <f t="shared" si="22"/>
        <v>0</v>
      </c>
      <c r="S128" s="13">
        <f t="shared" si="23"/>
        <v>2504207</v>
      </c>
      <c r="T128" s="13">
        <f t="shared" si="24"/>
        <v>0</v>
      </c>
      <c r="U128" s="11"/>
      <c r="V128" s="11"/>
      <c r="W128" s="11">
        <f t="shared" si="25"/>
        <v>3133</v>
      </c>
      <c r="X128" s="11">
        <f t="shared" si="26"/>
        <v>252</v>
      </c>
      <c r="Y128" s="11">
        <f t="shared" si="27"/>
        <v>348</v>
      </c>
      <c r="Z128" s="11">
        <f t="shared" si="28"/>
        <v>3733</v>
      </c>
      <c r="AA128" s="11">
        <f t="shared" si="29"/>
        <v>0</v>
      </c>
      <c r="AB128" s="11">
        <f t="shared" si="30"/>
        <v>0</v>
      </c>
      <c r="AD128">
        <f t="shared" si="31"/>
        <v>0</v>
      </c>
      <c r="AF128">
        <f t="shared" si="32"/>
        <v>0</v>
      </c>
      <c r="AI128">
        <f t="shared" si="33"/>
        <v>2520</v>
      </c>
    </row>
    <row r="129" spans="1:35" x14ac:dyDescent="0.35">
      <c r="A129" s="30">
        <v>122</v>
      </c>
      <c r="B129">
        <v>2556</v>
      </c>
      <c r="C129" t="s">
        <v>117</v>
      </c>
      <c r="D129">
        <v>2556</v>
      </c>
      <c r="E129">
        <v>7826</v>
      </c>
      <c r="F129">
        <v>376.3</v>
      </c>
      <c r="G129" s="89">
        <v>7826</v>
      </c>
      <c r="H129">
        <v>37.19</v>
      </c>
      <c r="I129">
        <v>27.69</v>
      </c>
      <c r="J129">
        <v>441.18</v>
      </c>
      <c r="K129" s="90">
        <v>2939446</v>
      </c>
      <c r="L129" s="13">
        <f t="shared" si="17"/>
        <v>7983</v>
      </c>
      <c r="M129" s="13">
        <f t="shared" si="18"/>
        <v>10</v>
      </c>
      <c r="N129" s="16">
        <f t="shared" si="19"/>
        <v>7993</v>
      </c>
      <c r="O129" s="13"/>
      <c r="P129" s="13">
        <f t="shared" si="20"/>
        <v>3004003</v>
      </c>
      <c r="Q129" s="13">
        <f t="shared" si="21"/>
        <v>2968840</v>
      </c>
      <c r="R129" s="13">
        <f t="shared" si="22"/>
        <v>0</v>
      </c>
      <c r="S129" s="13">
        <f t="shared" si="23"/>
        <v>3007766</v>
      </c>
      <c r="T129" s="13">
        <f t="shared" si="24"/>
        <v>0</v>
      </c>
      <c r="U129" s="11"/>
      <c r="V129" s="11"/>
      <c r="W129" s="11">
        <f t="shared" si="25"/>
        <v>3763</v>
      </c>
      <c r="X129" s="11">
        <f t="shared" si="26"/>
        <v>277</v>
      </c>
      <c r="Y129" s="11">
        <f t="shared" si="27"/>
        <v>372</v>
      </c>
      <c r="Z129" s="11">
        <f t="shared" si="28"/>
        <v>4412</v>
      </c>
      <c r="AA129" s="11">
        <f t="shared" si="29"/>
        <v>0</v>
      </c>
      <c r="AB129" s="11">
        <f t="shared" si="30"/>
        <v>0</v>
      </c>
      <c r="AD129">
        <f t="shared" si="31"/>
        <v>0</v>
      </c>
      <c r="AF129">
        <f t="shared" si="32"/>
        <v>0</v>
      </c>
      <c r="AI129">
        <f t="shared" si="33"/>
        <v>2556</v>
      </c>
    </row>
    <row r="130" spans="1:35" x14ac:dyDescent="0.35">
      <c r="A130" s="30">
        <v>123</v>
      </c>
      <c r="B130">
        <v>2673</v>
      </c>
      <c r="C130" t="s">
        <v>189</v>
      </c>
      <c r="D130">
        <v>2673</v>
      </c>
      <c r="E130">
        <v>7826</v>
      </c>
      <c r="F130">
        <v>635.1</v>
      </c>
      <c r="G130" s="89">
        <v>7828</v>
      </c>
      <c r="H130">
        <v>96.25</v>
      </c>
      <c r="I130">
        <v>31.83</v>
      </c>
      <c r="J130">
        <v>763.18</v>
      </c>
      <c r="K130" s="90">
        <v>5200140</v>
      </c>
      <c r="L130" s="13">
        <f t="shared" si="17"/>
        <v>7985</v>
      </c>
      <c r="M130" s="13">
        <f t="shared" si="18"/>
        <v>8</v>
      </c>
      <c r="N130" s="16">
        <f t="shared" si="19"/>
        <v>7993</v>
      </c>
      <c r="O130" s="13"/>
      <c r="P130" s="13">
        <f t="shared" si="20"/>
        <v>5071274</v>
      </c>
      <c r="Q130" s="13">
        <f t="shared" si="21"/>
        <v>5252141</v>
      </c>
      <c r="R130" s="13">
        <f t="shared" si="22"/>
        <v>180867</v>
      </c>
      <c r="S130" s="13">
        <f t="shared" si="23"/>
        <v>5076354</v>
      </c>
      <c r="T130" s="13">
        <f t="shared" si="24"/>
        <v>175787</v>
      </c>
      <c r="U130" s="11"/>
      <c r="V130" s="11"/>
      <c r="W130" s="11">
        <f t="shared" si="25"/>
        <v>5081</v>
      </c>
      <c r="X130" s="11">
        <f t="shared" si="26"/>
        <v>255</v>
      </c>
      <c r="Y130" s="11">
        <f t="shared" si="27"/>
        <v>770</v>
      </c>
      <c r="Z130" s="11">
        <f t="shared" si="28"/>
        <v>6106</v>
      </c>
      <c r="AA130" s="11">
        <f t="shared" si="29"/>
        <v>1526.36</v>
      </c>
      <c r="AB130" s="11">
        <f t="shared" si="30"/>
        <v>175787</v>
      </c>
      <c r="AD130">
        <f t="shared" si="31"/>
        <v>180867</v>
      </c>
      <c r="AF130">
        <f t="shared" si="32"/>
        <v>5080</v>
      </c>
      <c r="AI130">
        <f t="shared" si="33"/>
        <v>2673</v>
      </c>
    </row>
    <row r="131" spans="1:35" x14ac:dyDescent="0.35">
      <c r="A131" s="30">
        <v>124</v>
      </c>
      <c r="B131">
        <v>2682</v>
      </c>
      <c r="C131" t="s">
        <v>109</v>
      </c>
      <c r="D131">
        <v>2682</v>
      </c>
      <c r="E131">
        <v>7826</v>
      </c>
      <c r="F131">
        <v>249.3</v>
      </c>
      <c r="G131" s="89">
        <v>7826</v>
      </c>
      <c r="H131">
        <v>36.630000000000003</v>
      </c>
      <c r="I131">
        <v>23.77</v>
      </c>
      <c r="J131">
        <v>309.7</v>
      </c>
      <c r="K131" s="90">
        <v>1927544</v>
      </c>
      <c r="L131" s="13">
        <f t="shared" si="17"/>
        <v>7983</v>
      </c>
      <c r="M131" s="13">
        <f t="shared" si="18"/>
        <v>10</v>
      </c>
      <c r="N131" s="16">
        <f t="shared" si="19"/>
        <v>7993</v>
      </c>
      <c r="O131" s="13"/>
      <c r="P131" s="13">
        <f t="shared" si="20"/>
        <v>1990162</v>
      </c>
      <c r="Q131" s="13">
        <f t="shared" si="21"/>
        <v>1946819</v>
      </c>
      <c r="R131" s="13">
        <f t="shared" si="22"/>
        <v>0</v>
      </c>
      <c r="S131" s="13">
        <f t="shared" si="23"/>
        <v>1992655</v>
      </c>
      <c r="T131" s="13">
        <f t="shared" si="24"/>
        <v>0</v>
      </c>
      <c r="U131" s="11"/>
      <c r="V131" s="11"/>
      <c r="W131" s="11">
        <f t="shared" si="25"/>
        <v>2493</v>
      </c>
      <c r="X131" s="11">
        <f t="shared" si="26"/>
        <v>238</v>
      </c>
      <c r="Y131" s="11">
        <f t="shared" si="27"/>
        <v>366</v>
      </c>
      <c r="Z131" s="11">
        <f t="shared" si="28"/>
        <v>3097</v>
      </c>
      <c r="AA131" s="11">
        <f t="shared" si="29"/>
        <v>0</v>
      </c>
      <c r="AB131" s="11">
        <f t="shared" si="30"/>
        <v>0</v>
      </c>
      <c r="AD131">
        <f t="shared" si="31"/>
        <v>0</v>
      </c>
      <c r="AF131">
        <f t="shared" si="32"/>
        <v>0</v>
      </c>
      <c r="AI131">
        <f t="shared" si="33"/>
        <v>2682</v>
      </c>
    </row>
    <row r="132" spans="1:35" x14ac:dyDescent="0.35">
      <c r="A132" s="30">
        <v>125</v>
      </c>
      <c r="B132">
        <v>2709</v>
      </c>
      <c r="C132" t="s">
        <v>119</v>
      </c>
      <c r="D132">
        <v>2709</v>
      </c>
      <c r="E132">
        <v>7826</v>
      </c>
      <c r="F132" s="90">
        <v>1502.2</v>
      </c>
      <c r="G132" s="89">
        <v>7826</v>
      </c>
      <c r="H132">
        <v>221.69</v>
      </c>
      <c r="I132">
        <v>35.4</v>
      </c>
      <c r="J132" s="90">
        <v>1759.29</v>
      </c>
      <c r="K132" s="90">
        <v>11703000</v>
      </c>
      <c r="L132" s="13">
        <f t="shared" si="17"/>
        <v>7983</v>
      </c>
      <c r="M132" s="13">
        <f t="shared" si="18"/>
        <v>10</v>
      </c>
      <c r="N132" s="16">
        <f t="shared" si="19"/>
        <v>7993</v>
      </c>
      <c r="O132" s="13"/>
      <c r="P132" s="13">
        <f t="shared" si="20"/>
        <v>11992063</v>
      </c>
      <c r="Q132" s="13">
        <f t="shared" si="21"/>
        <v>11820030</v>
      </c>
      <c r="R132" s="13">
        <f t="shared" si="22"/>
        <v>0</v>
      </c>
      <c r="S132" s="13">
        <f t="shared" si="23"/>
        <v>12007085</v>
      </c>
      <c r="T132" s="13">
        <f t="shared" si="24"/>
        <v>0</v>
      </c>
      <c r="U132" s="11"/>
      <c r="V132" s="11"/>
      <c r="W132" s="11">
        <f t="shared" si="25"/>
        <v>15022</v>
      </c>
      <c r="X132" s="11">
        <f t="shared" si="26"/>
        <v>354</v>
      </c>
      <c r="Y132" s="11">
        <f t="shared" si="27"/>
        <v>2217</v>
      </c>
      <c r="Z132" s="11">
        <f t="shared" si="28"/>
        <v>17593</v>
      </c>
      <c r="AA132" s="11">
        <f t="shared" si="29"/>
        <v>0</v>
      </c>
      <c r="AB132" s="11">
        <f t="shared" si="30"/>
        <v>0</v>
      </c>
      <c r="AD132">
        <f t="shared" si="31"/>
        <v>0</v>
      </c>
      <c r="AF132">
        <f t="shared" si="32"/>
        <v>0</v>
      </c>
      <c r="AI132">
        <f t="shared" si="33"/>
        <v>2709</v>
      </c>
    </row>
    <row r="133" spans="1:35" x14ac:dyDescent="0.35">
      <c r="A133" s="30">
        <v>126</v>
      </c>
      <c r="B133">
        <v>2718</v>
      </c>
      <c r="C133" t="s">
        <v>120</v>
      </c>
      <c r="D133">
        <v>2718</v>
      </c>
      <c r="E133">
        <v>7826</v>
      </c>
      <c r="F133">
        <v>443.1</v>
      </c>
      <c r="G133" s="89">
        <v>7856</v>
      </c>
      <c r="H133">
        <v>85.28</v>
      </c>
      <c r="I133">
        <v>26.32</v>
      </c>
      <c r="J133">
        <v>554.70000000000005</v>
      </c>
      <c r="K133" s="90">
        <v>3611403</v>
      </c>
      <c r="L133" s="13">
        <f t="shared" si="17"/>
        <v>8013</v>
      </c>
      <c r="M133" s="13">
        <f t="shared" si="18"/>
        <v>0</v>
      </c>
      <c r="N133" s="16">
        <f t="shared" si="19"/>
        <v>8013</v>
      </c>
      <c r="O133" s="13"/>
      <c r="P133" s="13">
        <f t="shared" si="20"/>
        <v>3550560</v>
      </c>
      <c r="Q133" s="13">
        <f t="shared" si="21"/>
        <v>3647517</v>
      </c>
      <c r="R133" s="13">
        <f t="shared" si="22"/>
        <v>96957</v>
      </c>
      <c r="S133" s="13">
        <f t="shared" si="23"/>
        <v>3550560</v>
      </c>
      <c r="T133" s="13">
        <f t="shared" si="24"/>
        <v>96957</v>
      </c>
      <c r="U133" s="11"/>
      <c r="V133" s="11"/>
      <c r="W133" s="11">
        <f t="shared" si="25"/>
        <v>0</v>
      </c>
      <c r="X133" s="11">
        <f t="shared" si="26"/>
        <v>0</v>
      </c>
      <c r="Y133" s="11">
        <f t="shared" si="27"/>
        <v>0</v>
      </c>
      <c r="Z133" s="11">
        <f t="shared" si="28"/>
        <v>0</v>
      </c>
      <c r="AA133" s="11">
        <f t="shared" si="29"/>
        <v>5547</v>
      </c>
      <c r="AB133" s="11">
        <f t="shared" si="30"/>
        <v>96957</v>
      </c>
      <c r="AD133">
        <f t="shared" si="31"/>
        <v>96957</v>
      </c>
      <c r="AF133">
        <f t="shared" si="32"/>
        <v>0</v>
      </c>
      <c r="AI133">
        <f t="shared" si="33"/>
        <v>2718</v>
      </c>
    </row>
    <row r="134" spans="1:35" x14ac:dyDescent="0.35">
      <c r="A134" s="30">
        <v>127</v>
      </c>
      <c r="B134">
        <v>2727</v>
      </c>
      <c r="C134" t="s">
        <v>121</v>
      </c>
      <c r="D134">
        <v>2727</v>
      </c>
      <c r="E134">
        <v>7826</v>
      </c>
      <c r="F134">
        <v>681</v>
      </c>
      <c r="G134" s="89">
        <v>7826</v>
      </c>
      <c r="H134">
        <v>78.5</v>
      </c>
      <c r="I134">
        <v>28.28</v>
      </c>
      <c r="J134">
        <v>787.78</v>
      </c>
      <c r="K134" s="90">
        <v>5244985</v>
      </c>
      <c r="L134" s="13">
        <f t="shared" si="17"/>
        <v>7983</v>
      </c>
      <c r="M134" s="13">
        <f t="shared" si="18"/>
        <v>10</v>
      </c>
      <c r="N134" s="16">
        <f t="shared" si="19"/>
        <v>7993</v>
      </c>
      <c r="O134" s="13"/>
      <c r="P134" s="13">
        <f t="shared" si="20"/>
        <v>5436423</v>
      </c>
      <c r="Q134" s="13">
        <f t="shared" si="21"/>
        <v>5297435</v>
      </c>
      <c r="R134" s="13">
        <f t="shared" si="22"/>
        <v>0</v>
      </c>
      <c r="S134" s="13">
        <f t="shared" si="23"/>
        <v>5443233</v>
      </c>
      <c r="T134" s="13">
        <f t="shared" si="24"/>
        <v>0</v>
      </c>
      <c r="U134" s="11"/>
      <c r="V134" s="11"/>
      <c r="W134" s="11">
        <f t="shared" si="25"/>
        <v>6810</v>
      </c>
      <c r="X134" s="11">
        <f t="shared" si="26"/>
        <v>283</v>
      </c>
      <c r="Y134" s="11">
        <f t="shared" si="27"/>
        <v>785</v>
      </c>
      <c r="Z134" s="11">
        <f t="shared" si="28"/>
        <v>7878</v>
      </c>
      <c r="AA134" s="11">
        <f t="shared" si="29"/>
        <v>0</v>
      </c>
      <c r="AB134" s="11">
        <f t="shared" si="30"/>
        <v>0</v>
      </c>
      <c r="AD134">
        <f t="shared" si="31"/>
        <v>0</v>
      </c>
      <c r="AF134">
        <f t="shared" si="32"/>
        <v>0</v>
      </c>
      <c r="AI134">
        <f t="shared" si="33"/>
        <v>2727</v>
      </c>
    </row>
    <row r="135" spans="1:35" x14ac:dyDescent="0.35">
      <c r="A135" s="30">
        <v>128</v>
      </c>
      <c r="B135">
        <v>2754</v>
      </c>
      <c r="C135" t="s">
        <v>122</v>
      </c>
      <c r="D135">
        <v>2754</v>
      </c>
      <c r="E135">
        <v>7826</v>
      </c>
      <c r="F135">
        <v>388.2</v>
      </c>
      <c r="G135" s="89">
        <v>7826</v>
      </c>
      <c r="H135">
        <v>53.31</v>
      </c>
      <c r="I135">
        <v>35.17</v>
      </c>
      <c r="J135">
        <v>476.68</v>
      </c>
      <c r="K135" s="90">
        <v>3094400</v>
      </c>
      <c r="L135" s="13">
        <f t="shared" si="17"/>
        <v>7983</v>
      </c>
      <c r="M135" s="13">
        <f t="shared" si="18"/>
        <v>10</v>
      </c>
      <c r="N135" s="16">
        <f t="shared" si="19"/>
        <v>7993</v>
      </c>
      <c r="O135" s="13"/>
      <c r="P135" s="13">
        <f t="shared" si="20"/>
        <v>3099001</v>
      </c>
      <c r="Q135" s="13">
        <f t="shared" si="21"/>
        <v>3125344</v>
      </c>
      <c r="R135" s="13">
        <f t="shared" si="22"/>
        <v>26343</v>
      </c>
      <c r="S135" s="13">
        <f t="shared" si="23"/>
        <v>3102883</v>
      </c>
      <c r="T135" s="13">
        <f t="shared" si="24"/>
        <v>22461</v>
      </c>
      <c r="U135" s="11"/>
      <c r="V135" s="11"/>
      <c r="W135" s="11">
        <f t="shared" si="25"/>
        <v>3882</v>
      </c>
      <c r="X135" s="11">
        <f t="shared" si="26"/>
        <v>352</v>
      </c>
      <c r="Y135" s="11">
        <f t="shared" si="27"/>
        <v>533</v>
      </c>
      <c r="Z135" s="11">
        <f t="shared" si="28"/>
        <v>4767</v>
      </c>
      <c r="AA135" s="11">
        <f t="shared" si="29"/>
        <v>0</v>
      </c>
      <c r="AB135" s="11">
        <f t="shared" si="30"/>
        <v>22461</v>
      </c>
      <c r="AD135">
        <f t="shared" si="31"/>
        <v>26343</v>
      </c>
      <c r="AF135">
        <f t="shared" si="32"/>
        <v>3882</v>
      </c>
      <c r="AI135">
        <f t="shared" si="33"/>
        <v>2754</v>
      </c>
    </row>
    <row r="136" spans="1:35" x14ac:dyDescent="0.35">
      <c r="A136" s="30">
        <v>129</v>
      </c>
      <c r="B136">
        <v>2763</v>
      </c>
      <c r="C136" t="s">
        <v>68</v>
      </c>
      <c r="D136">
        <v>2763</v>
      </c>
      <c r="E136">
        <v>7826</v>
      </c>
      <c r="F136">
        <v>638</v>
      </c>
      <c r="G136" s="89">
        <v>7883</v>
      </c>
      <c r="H136">
        <v>79.930000000000007</v>
      </c>
      <c r="I136">
        <v>8.94</v>
      </c>
      <c r="J136">
        <v>726.87</v>
      </c>
      <c r="K136" s="90">
        <v>4950524</v>
      </c>
      <c r="L136" s="13">
        <f t="shared" si="17"/>
        <v>8040</v>
      </c>
      <c r="M136" s="13">
        <f t="shared" si="18"/>
        <v>0</v>
      </c>
      <c r="N136" s="16">
        <f t="shared" si="19"/>
        <v>8040</v>
      </c>
      <c r="O136" s="13"/>
      <c r="P136" s="13">
        <f t="shared" si="20"/>
        <v>5129520</v>
      </c>
      <c r="Q136" s="13">
        <f t="shared" si="21"/>
        <v>5000029</v>
      </c>
      <c r="R136" s="13">
        <f t="shared" si="22"/>
        <v>0</v>
      </c>
      <c r="S136" s="13">
        <f t="shared" si="23"/>
        <v>5129520</v>
      </c>
      <c r="T136" s="13">
        <f t="shared" si="24"/>
        <v>0</v>
      </c>
      <c r="U136" s="11"/>
      <c r="V136" s="11"/>
      <c r="W136" s="11">
        <f t="shared" si="25"/>
        <v>0</v>
      </c>
      <c r="X136" s="11">
        <f t="shared" si="26"/>
        <v>0</v>
      </c>
      <c r="Y136" s="11">
        <f t="shared" si="27"/>
        <v>0</v>
      </c>
      <c r="Z136" s="11">
        <f t="shared" si="28"/>
        <v>0</v>
      </c>
      <c r="AA136" s="11">
        <f t="shared" si="29"/>
        <v>7268.7</v>
      </c>
      <c r="AB136" s="11">
        <f t="shared" si="30"/>
        <v>0</v>
      </c>
      <c r="AD136">
        <f t="shared" si="31"/>
        <v>0</v>
      </c>
      <c r="AF136">
        <f t="shared" si="32"/>
        <v>0</v>
      </c>
      <c r="AI136">
        <f t="shared" si="33"/>
        <v>2763</v>
      </c>
    </row>
    <row r="137" spans="1:35" x14ac:dyDescent="0.35">
      <c r="A137" s="30">
        <v>130</v>
      </c>
      <c r="B137">
        <v>2766</v>
      </c>
      <c r="C137" t="s">
        <v>341</v>
      </c>
      <c r="D137">
        <v>2766</v>
      </c>
      <c r="E137">
        <v>7826</v>
      </c>
      <c r="F137">
        <v>308</v>
      </c>
      <c r="G137" s="89">
        <v>7891</v>
      </c>
      <c r="H137">
        <v>29.8</v>
      </c>
      <c r="I137">
        <v>24.29</v>
      </c>
      <c r="J137">
        <v>362.09</v>
      </c>
      <c r="K137" s="90">
        <v>2491978</v>
      </c>
      <c r="L137" s="13">
        <f t="shared" ref="L137:L200" si="34">$O$3+G137</f>
        <v>8048</v>
      </c>
      <c r="M137" s="13">
        <f t="shared" ref="M137:M200" si="35">IF(L137&lt;$R$3,$R$3-L137,0)</f>
        <v>0</v>
      </c>
      <c r="N137" s="16">
        <f t="shared" ref="N137:N200" si="36">M137+L137</f>
        <v>8048</v>
      </c>
      <c r="O137" s="13"/>
      <c r="P137" s="13">
        <f t="shared" ref="P137:P200" si="37">ROUND(L137*F137,0)</f>
        <v>2478784</v>
      </c>
      <c r="Q137" s="13">
        <f t="shared" ref="Q137:Q200" si="38">ROUND(1.01*K137,0)</f>
        <v>2516898</v>
      </c>
      <c r="R137" s="13">
        <f t="shared" ref="R137:R200" si="39">IF(P137&lt;Q137,Q137-P137,0)</f>
        <v>38114</v>
      </c>
      <c r="S137" s="13">
        <f t="shared" ref="S137:S200" si="40">ROUND(N137*F137,0)</f>
        <v>2478784</v>
      </c>
      <c r="T137" s="13">
        <f t="shared" ref="T137:T200" si="41">IF(S137&lt;Q137,Q137-S137,0)</f>
        <v>38114</v>
      </c>
      <c r="U137" s="11"/>
      <c r="V137" s="11"/>
      <c r="W137" s="11">
        <f t="shared" ref="W137:W200" si="42">ROUND(M137*F137,0)</f>
        <v>0</v>
      </c>
      <c r="X137" s="11">
        <f t="shared" ref="X137:X200" si="43">ROUND(M137*I137,0)</f>
        <v>0</v>
      </c>
      <c r="Y137" s="11">
        <f t="shared" ref="Y137:Y200" si="44">ROUND(M137*H137,0)</f>
        <v>0</v>
      </c>
      <c r="Z137" s="11">
        <f t="shared" ref="Z137:Z200" si="45">SUM(W137:Y137)</f>
        <v>0</v>
      </c>
      <c r="AA137" s="11">
        <f t="shared" ref="AA137:AA200" si="46">IF(M137&lt;$R$1,($R$1-M137)*J137,0)</f>
        <v>3620.8999999999996</v>
      </c>
      <c r="AB137" s="11">
        <f t="shared" ref="AB137:AB200" si="47">T137</f>
        <v>38114</v>
      </c>
      <c r="AD137">
        <f t="shared" ref="AD137:AD200" si="48">R137</f>
        <v>38114</v>
      </c>
      <c r="AF137">
        <f t="shared" ref="AF137:AF200" si="49">AD137-AB137</f>
        <v>0</v>
      </c>
      <c r="AI137">
        <f t="shared" ref="AI137:AI200" si="50">B137</f>
        <v>2766</v>
      </c>
    </row>
    <row r="138" spans="1:35" x14ac:dyDescent="0.35">
      <c r="A138" s="30">
        <v>131</v>
      </c>
      <c r="B138">
        <v>2772</v>
      </c>
      <c r="C138" t="s">
        <v>123</v>
      </c>
      <c r="D138">
        <v>2772</v>
      </c>
      <c r="E138">
        <v>7826</v>
      </c>
      <c r="F138">
        <v>203</v>
      </c>
      <c r="G138" s="89">
        <v>7932</v>
      </c>
      <c r="H138">
        <v>31.26</v>
      </c>
      <c r="I138">
        <v>22.51</v>
      </c>
      <c r="J138">
        <v>256.77</v>
      </c>
      <c r="K138" s="90">
        <v>1649856</v>
      </c>
      <c r="L138" s="13">
        <f t="shared" si="34"/>
        <v>8089</v>
      </c>
      <c r="M138" s="13">
        <f t="shared" si="35"/>
        <v>0</v>
      </c>
      <c r="N138" s="16">
        <f t="shared" si="36"/>
        <v>8089</v>
      </c>
      <c r="O138" s="13"/>
      <c r="P138" s="13">
        <f t="shared" si="37"/>
        <v>1642067</v>
      </c>
      <c r="Q138" s="13">
        <f t="shared" si="38"/>
        <v>1666355</v>
      </c>
      <c r="R138" s="13">
        <f t="shared" si="39"/>
        <v>24288</v>
      </c>
      <c r="S138" s="13">
        <f t="shared" si="40"/>
        <v>1642067</v>
      </c>
      <c r="T138" s="13">
        <f t="shared" si="41"/>
        <v>24288</v>
      </c>
      <c r="U138" s="11"/>
      <c r="V138" s="11"/>
      <c r="W138" s="11">
        <f t="shared" si="42"/>
        <v>0</v>
      </c>
      <c r="X138" s="11">
        <f t="shared" si="43"/>
        <v>0</v>
      </c>
      <c r="Y138" s="11">
        <f t="shared" si="44"/>
        <v>0</v>
      </c>
      <c r="Z138" s="11">
        <f t="shared" si="45"/>
        <v>0</v>
      </c>
      <c r="AA138" s="11">
        <f t="shared" si="46"/>
        <v>2567.6999999999998</v>
      </c>
      <c r="AB138" s="11">
        <f t="shared" si="47"/>
        <v>24288</v>
      </c>
      <c r="AD138">
        <f t="shared" si="48"/>
        <v>24288</v>
      </c>
      <c r="AF138">
        <f t="shared" si="49"/>
        <v>0</v>
      </c>
      <c r="AI138">
        <f t="shared" si="50"/>
        <v>2772</v>
      </c>
    </row>
    <row r="139" spans="1:35" x14ac:dyDescent="0.35">
      <c r="A139" s="30">
        <v>132</v>
      </c>
      <c r="B139">
        <v>2781</v>
      </c>
      <c r="C139" t="s">
        <v>124</v>
      </c>
      <c r="D139">
        <v>2781</v>
      </c>
      <c r="E139">
        <v>7826</v>
      </c>
      <c r="F139" s="90">
        <v>1087.8</v>
      </c>
      <c r="G139" s="89">
        <v>7826</v>
      </c>
      <c r="H139">
        <v>170.64</v>
      </c>
      <c r="I139">
        <v>65.58</v>
      </c>
      <c r="J139" s="90">
        <v>1324.02</v>
      </c>
      <c r="K139" s="90">
        <v>8538949</v>
      </c>
      <c r="L139" s="13">
        <f t="shared" si="34"/>
        <v>7983</v>
      </c>
      <c r="M139" s="13">
        <f t="shared" si="35"/>
        <v>10</v>
      </c>
      <c r="N139" s="16">
        <f t="shared" si="36"/>
        <v>7993</v>
      </c>
      <c r="O139" s="13"/>
      <c r="P139" s="13">
        <f t="shared" si="37"/>
        <v>8683907</v>
      </c>
      <c r="Q139" s="13">
        <f t="shared" si="38"/>
        <v>8624338</v>
      </c>
      <c r="R139" s="13">
        <f t="shared" si="39"/>
        <v>0</v>
      </c>
      <c r="S139" s="13">
        <f t="shared" si="40"/>
        <v>8694785</v>
      </c>
      <c r="T139" s="13">
        <f t="shared" si="41"/>
        <v>0</v>
      </c>
      <c r="U139" s="11"/>
      <c r="V139" s="11"/>
      <c r="W139" s="11">
        <f t="shared" si="42"/>
        <v>10878</v>
      </c>
      <c r="X139" s="11">
        <f t="shared" si="43"/>
        <v>656</v>
      </c>
      <c r="Y139" s="11">
        <f t="shared" si="44"/>
        <v>1706</v>
      </c>
      <c r="Z139" s="11">
        <f t="shared" si="45"/>
        <v>13240</v>
      </c>
      <c r="AA139" s="11">
        <f t="shared" si="46"/>
        <v>0</v>
      </c>
      <c r="AB139" s="11">
        <f t="shared" si="47"/>
        <v>0</v>
      </c>
      <c r="AD139">
        <f t="shared" si="48"/>
        <v>0</v>
      </c>
      <c r="AF139">
        <f t="shared" si="49"/>
        <v>0</v>
      </c>
      <c r="AI139">
        <f t="shared" si="50"/>
        <v>2781</v>
      </c>
    </row>
    <row r="140" spans="1:35" x14ac:dyDescent="0.35">
      <c r="A140" s="30">
        <v>133</v>
      </c>
      <c r="B140">
        <v>2826</v>
      </c>
      <c r="C140" t="s">
        <v>125</v>
      </c>
      <c r="D140">
        <v>2826</v>
      </c>
      <c r="E140">
        <v>7826</v>
      </c>
      <c r="F140" s="90">
        <v>1346.7</v>
      </c>
      <c r="G140" s="89">
        <v>7831</v>
      </c>
      <c r="H140">
        <v>175.13</v>
      </c>
      <c r="I140">
        <v>44.11</v>
      </c>
      <c r="J140" s="90">
        <v>1565.94</v>
      </c>
      <c r="K140" s="90">
        <v>10683050</v>
      </c>
      <c r="L140" s="13">
        <f t="shared" si="34"/>
        <v>7988</v>
      </c>
      <c r="M140" s="13">
        <f t="shared" si="35"/>
        <v>5</v>
      </c>
      <c r="N140" s="16">
        <f t="shared" si="36"/>
        <v>7993</v>
      </c>
      <c r="O140" s="13"/>
      <c r="P140" s="13">
        <f t="shared" si="37"/>
        <v>10757440</v>
      </c>
      <c r="Q140" s="13">
        <f t="shared" si="38"/>
        <v>10789881</v>
      </c>
      <c r="R140" s="13">
        <f t="shared" si="39"/>
        <v>32441</v>
      </c>
      <c r="S140" s="13">
        <f t="shared" si="40"/>
        <v>10764173</v>
      </c>
      <c r="T140" s="13">
        <f t="shared" si="41"/>
        <v>25708</v>
      </c>
      <c r="U140" s="11"/>
      <c r="V140" s="11"/>
      <c r="W140" s="11">
        <f t="shared" si="42"/>
        <v>6734</v>
      </c>
      <c r="X140" s="11">
        <f t="shared" si="43"/>
        <v>221</v>
      </c>
      <c r="Y140" s="11">
        <f t="shared" si="44"/>
        <v>876</v>
      </c>
      <c r="Z140" s="11">
        <f t="shared" si="45"/>
        <v>7831</v>
      </c>
      <c r="AA140" s="11">
        <f t="shared" si="46"/>
        <v>7829.7000000000007</v>
      </c>
      <c r="AB140" s="11">
        <f t="shared" si="47"/>
        <v>25708</v>
      </c>
      <c r="AD140">
        <f t="shared" si="48"/>
        <v>32441</v>
      </c>
      <c r="AF140">
        <f t="shared" si="49"/>
        <v>6733</v>
      </c>
      <c r="AI140">
        <f t="shared" si="50"/>
        <v>2826</v>
      </c>
    </row>
    <row r="141" spans="1:35" x14ac:dyDescent="0.35">
      <c r="A141" s="30">
        <v>134</v>
      </c>
      <c r="B141">
        <v>2846</v>
      </c>
      <c r="C141" t="s">
        <v>126</v>
      </c>
      <c r="D141">
        <v>2846</v>
      </c>
      <c r="E141">
        <v>7826</v>
      </c>
      <c r="F141">
        <v>299</v>
      </c>
      <c r="G141" s="89">
        <v>7862</v>
      </c>
      <c r="H141">
        <v>29.82</v>
      </c>
      <c r="I141">
        <v>20.07</v>
      </c>
      <c r="J141">
        <v>348.89</v>
      </c>
      <c r="K141" s="90">
        <v>2342876</v>
      </c>
      <c r="L141" s="13">
        <f t="shared" si="34"/>
        <v>8019</v>
      </c>
      <c r="M141" s="13">
        <f t="shared" si="35"/>
        <v>0</v>
      </c>
      <c r="N141" s="16">
        <f t="shared" si="36"/>
        <v>8019</v>
      </c>
      <c r="O141" s="13"/>
      <c r="P141" s="13">
        <f t="shared" si="37"/>
        <v>2397681</v>
      </c>
      <c r="Q141" s="13">
        <f t="shared" si="38"/>
        <v>2366305</v>
      </c>
      <c r="R141" s="13">
        <f t="shared" si="39"/>
        <v>0</v>
      </c>
      <c r="S141" s="13">
        <f t="shared" si="40"/>
        <v>2397681</v>
      </c>
      <c r="T141" s="13">
        <f t="shared" si="41"/>
        <v>0</v>
      </c>
      <c r="U141" s="11"/>
      <c r="V141" s="11"/>
      <c r="W141" s="11">
        <f t="shared" si="42"/>
        <v>0</v>
      </c>
      <c r="X141" s="11">
        <f t="shared" si="43"/>
        <v>0</v>
      </c>
      <c r="Y141" s="11">
        <f t="shared" si="44"/>
        <v>0</v>
      </c>
      <c r="Z141" s="11">
        <f t="shared" si="45"/>
        <v>0</v>
      </c>
      <c r="AA141" s="11">
        <f t="shared" si="46"/>
        <v>3488.8999999999996</v>
      </c>
      <c r="AB141" s="11">
        <f t="shared" si="47"/>
        <v>0</v>
      </c>
      <c r="AD141">
        <f t="shared" si="48"/>
        <v>0</v>
      </c>
      <c r="AF141">
        <f t="shared" si="49"/>
        <v>0</v>
      </c>
      <c r="AI141">
        <f t="shared" si="50"/>
        <v>2846</v>
      </c>
    </row>
    <row r="142" spans="1:35" x14ac:dyDescent="0.35">
      <c r="A142" s="30">
        <v>135</v>
      </c>
      <c r="B142">
        <v>2862</v>
      </c>
      <c r="C142" t="s">
        <v>127</v>
      </c>
      <c r="D142">
        <v>2862</v>
      </c>
      <c r="E142">
        <v>7826</v>
      </c>
      <c r="F142">
        <v>633.1</v>
      </c>
      <c r="G142" s="89">
        <v>7838</v>
      </c>
      <c r="H142">
        <v>114.14</v>
      </c>
      <c r="I142">
        <v>25.88</v>
      </c>
      <c r="J142">
        <v>773.12</v>
      </c>
      <c r="K142" s="90">
        <v>4989671</v>
      </c>
      <c r="L142" s="13">
        <f t="shared" si="34"/>
        <v>7995</v>
      </c>
      <c r="M142" s="13">
        <f t="shared" si="35"/>
        <v>0</v>
      </c>
      <c r="N142" s="16">
        <f t="shared" si="36"/>
        <v>7995</v>
      </c>
      <c r="O142" s="13"/>
      <c r="P142" s="13">
        <f t="shared" si="37"/>
        <v>5061635</v>
      </c>
      <c r="Q142" s="13">
        <f t="shared" si="38"/>
        <v>5039568</v>
      </c>
      <c r="R142" s="13">
        <f t="shared" si="39"/>
        <v>0</v>
      </c>
      <c r="S142" s="13">
        <f t="shared" si="40"/>
        <v>5061635</v>
      </c>
      <c r="T142" s="13">
        <f t="shared" si="41"/>
        <v>0</v>
      </c>
      <c r="U142" s="11"/>
      <c r="V142" s="11"/>
      <c r="W142" s="11">
        <f t="shared" si="42"/>
        <v>0</v>
      </c>
      <c r="X142" s="11">
        <f t="shared" si="43"/>
        <v>0</v>
      </c>
      <c r="Y142" s="11">
        <f t="shared" si="44"/>
        <v>0</v>
      </c>
      <c r="Z142" s="11">
        <f t="shared" si="45"/>
        <v>0</v>
      </c>
      <c r="AA142" s="11">
        <f t="shared" si="46"/>
        <v>7731.2</v>
      </c>
      <c r="AB142" s="11">
        <f t="shared" si="47"/>
        <v>0</v>
      </c>
      <c r="AD142">
        <f t="shared" si="48"/>
        <v>0</v>
      </c>
      <c r="AF142">
        <f t="shared" si="49"/>
        <v>0</v>
      </c>
      <c r="AI142">
        <f t="shared" si="50"/>
        <v>2862</v>
      </c>
    </row>
    <row r="143" spans="1:35" x14ac:dyDescent="0.35">
      <c r="A143" s="30">
        <v>136</v>
      </c>
      <c r="B143">
        <v>2977</v>
      </c>
      <c r="C143" t="s">
        <v>128</v>
      </c>
      <c r="D143">
        <v>2977</v>
      </c>
      <c r="E143">
        <v>7826</v>
      </c>
      <c r="F143">
        <v>553.79999999999995</v>
      </c>
      <c r="G143" s="89">
        <v>7826</v>
      </c>
      <c r="H143">
        <v>67.56</v>
      </c>
      <c r="I143">
        <v>28.38</v>
      </c>
      <c r="J143">
        <v>649.74</v>
      </c>
      <c r="K143" s="90">
        <v>4611079</v>
      </c>
      <c r="L143" s="13">
        <f t="shared" si="34"/>
        <v>7983</v>
      </c>
      <c r="M143" s="13">
        <f t="shared" si="35"/>
        <v>10</v>
      </c>
      <c r="N143" s="16">
        <f t="shared" si="36"/>
        <v>7993</v>
      </c>
      <c r="O143" s="13"/>
      <c r="P143" s="13">
        <f t="shared" si="37"/>
        <v>4420985</v>
      </c>
      <c r="Q143" s="13">
        <f t="shared" si="38"/>
        <v>4657190</v>
      </c>
      <c r="R143" s="13">
        <f t="shared" si="39"/>
        <v>236205</v>
      </c>
      <c r="S143" s="13">
        <f t="shared" si="40"/>
        <v>4426523</v>
      </c>
      <c r="T143" s="13">
        <f t="shared" si="41"/>
        <v>230667</v>
      </c>
      <c r="U143" s="11"/>
      <c r="V143" s="11"/>
      <c r="W143" s="11">
        <f t="shared" si="42"/>
        <v>5538</v>
      </c>
      <c r="X143" s="11">
        <f t="shared" si="43"/>
        <v>284</v>
      </c>
      <c r="Y143" s="11">
        <f t="shared" si="44"/>
        <v>676</v>
      </c>
      <c r="Z143" s="11">
        <f t="shared" si="45"/>
        <v>6498</v>
      </c>
      <c r="AA143" s="11">
        <f t="shared" si="46"/>
        <v>0</v>
      </c>
      <c r="AB143" s="11">
        <f t="shared" si="47"/>
        <v>230667</v>
      </c>
      <c r="AD143">
        <f t="shared" si="48"/>
        <v>236205</v>
      </c>
      <c r="AF143">
        <f t="shared" si="49"/>
        <v>5538</v>
      </c>
      <c r="AI143">
        <f t="shared" si="50"/>
        <v>2977</v>
      </c>
    </row>
    <row r="144" spans="1:35" x14ac:dyDescent="0.35">
      <c r="A144" s="30">
        <v>137</v>
      </c>
      <c r="B144">
        <v>2988</v>
      </c>
      <c r="C144" t="s">
        <v>129</v>
      </c>
      <c r="D144">
        <v>2988</v>
      </c>
      <c r="E144">
        <v>7826</v>
      </c>
      <c r="F144">
        <v>572.29999999999995</v>
      </c>
      <c r="G144" s="89">
        <v>7826</v>
      </c>
      <c r="H144">
        <v>53.39</v>
      </c>
      <c r="I144">
        <v>29.36</v>
      </c>
      <c r="J144">
        <v>655.04999999999995</v>
      </c>
      <c r="K144" s="90">
        <v>4398995</v>
      </c>
      <c r="L144" s="13">
        <f t="shared" si="34"/>
        <v>7983</v>
      </c>
      <c r="M144" s="13">
        <f t="shared" si="35"/>
        <v>10</v>
      </c>
      <c r="N144" s="16">
        <f t="shared" si="36"/>
        <v>7993</v>
      </c>
      <c r="O144" s="13"/>
      <c r="P144" s="13">
        <f t="shared" si="37"/>
        <v>4568671</v>
      </c>
      <c r="Q144" s="13">
        <f t="shared" si="38"/>
        <v>4442985</v>
      </c>
      <c r="R144" s="13">
        <f t="shared" si="39"/>
        <v>0</v>
      </c>
      <c r="S144" s="13">
        <f t="shared" si="40"/>
        <v>4574394</v>
      </c>
      <c r="T144" s="13">
        <f t="shared" si="41"/>
        <v>0</v>
      </c>
      <c r="U144" s="11"/>
      <c r="V144" s="11"/>
      <c r="W144" s="11">
        <f t="shared" si="42"/>
        <v>5723</v>
      </c>
      <c r="X144" s="11">
        <f t="shared" si="43"/>
        <v>294</v>
      </c>
      <c r="Y144" s="11">
        <f t="shared" si="44"/>
        <v>534</v>
      </c>
      <c r="Z144" s="11">
        <f t="shared" si="45"/>
        <v>6551</v>
      </c>
      <c r="AA144" s="11">
        <f t="shared" si="46"/>
        <v>0</v>
      </c>
      <c r="AB144" s="11">
        <f t="shared" si="47"/>
        <v>0</v>
      </c>
      <c r="AD144">
        <f t="shared" si="48"/>
        <v>0</v>
      </c>
      <c r="AF144">
        <f t="shared" si="49"/>
        <v>0</v>
      </c>
      <c r="AI144">
        <f t="shared" si="50"/>
        <v>2988</v>
      </c>
    </row>
    <row r="145" spans="1:35" x14ac:dyDescent="0.35">
      <c r="A145" s="30">
        <v>138</v>
      </c>
      <c r="B145">
        <v>3029</v>
      </c>
      <c r="C145" t="s">
        <v>130</v>
      </c>
      <c r="D145">
        <v>3029</v>
      </c>
      <c r="E145">
        <v>7826</v>
      </c>
      <c r="F145" s="90">
        <v>1147</v>
      </c>
      <c r="G145" s="89">
        <v>7914</v>
      </c>
      <c r="H145">
        <v>161.41999999999999</v>
      </c>
      <c r="I145">
        <v>50.22</v>
      </c>
      <c r="J145" s="90">
        <v>1358.64</v>
      </c>
      <c r="K145" s="90">
        <v>8982390</v>
      </c>
      <c r="L145" s="13">
        <f t="shared" si="34"/>
        <v>8071</v>
      </c>
      <c r="M145" s="13">
        <f t="shared" si="35"/>
        <v>0</v>
      </c>
      <c r="N145" s="16">
        <f t="shared" si="36"/>
        <v>8071</v>
      </c>
      <c r="O145" s="13"/>
      <c r="P145" s="13">
        <f t="shared" si="37"/>
        <v>9257437</v>
      </c>
      <c r="Q145" s="13">
        <f t="shared" si="38"/>
        <v>9072214</v>
      </c>
      <c r="R145" s="13">
        <f t="shared" si="39"/>
        <v>0</v>
      </c>
      <c r="S145" s="13">
        <f t="shared" si="40"/>
        <v>9257437</v>
      </c>
      <c r="T145" s="13">
        <f t="shared" si="41"/>
        <v>0</v>
      </c>
      <c r="U145" s="11"/>
      <c r="V145" s="11"/>
      <c r="W145" s="11">
        <f t="shared" si="42"/>
        <v>0</v>
      </c>
      <c r="X145" s="11">
        <f t="shared" si="43"/>
        <v>0</v>
      </c>
      <c r="Y145" s="11">
        <f t="shared" si="44"/>
        <v>0</v>
      </c>
      <c r="Z145" s="11">
        <f t="shared" si="45"/>
        <v>0</v>
      </c>
      <c r="AA145" s="11">
        <f t="shared" si="46"/>
        <v>13586.400000000001</v>
      </c>
      <c r="AB145" s="11">
        <f t="shared" si="47"/>
        <v>0</v>
      </c>
      <c r="AD145">
        <f t="shared" si="48"/>
        <v>0</v>
      </c>
      <c r="AF145">
        <f t="shared" si="49"/>
        <v>0</v>
      </c>
      <c r="AI145">
        <f t="shared" si="50"/>
        <v>3029</v>
      </c>
    </row>
    <row r="146" spans="1:35" x14ac:dyDescent="0.35">
      <c r="A146" s="30">
        <v>139</v>
      </c>
      <c r="B146">
        <v>3033</v>
      </c>
      <c r="C146" t="s">
        <v>131</v>
      </c>
      <c r="D146">
        <v>3033</v>
      </c>
      <c r="E146">
        <v>7826</v>
      </c>
      <c r="F146">
        <v>408.3</v>
      </c>
      <c r="G146" s="89">
        <v>7903</v>
      </c>
      <c r="H146">
        <v>43.02</v>
      </c>
      <c r="I146">
        <v>26.63</v>
      </c>
      <c r="J146">
        <v>477.95</v>
      </c>
      <c r="K146" s="90">
        <v>3250504</v>
      </c>
      <c r="L146" s="13">
        <f t="shared" si="34"/>
        <v>8060</v>
      </c>
      <c r="M146" s="13">
        <f t="shared" si="35"/>
        <v>0</v>
      </c>
      <c r="N146" s="16">
        <f t="shared" si="36"/>
        <v>8060</v>
      </c>
      <c r="O146" s="13"/>
      <c r="P146" s="13">
        <f t="shared" si="37"/>
        <v>3290898</v>
      </c>
      <c r="Q146" s="13">
        <f t="shared" si="38"/>
        <v>3283009</v>
      </c>
      <c r="R146" s="13">
        <f t="shared" si="39"/>
        <v>0</v>
      </c>
      <c r="S146" s="13">
        <f t="shared" si="40"/>
        <v>3290898</v>
      </c>
      <c r="T146" s="13">
        <f t="shared" si="41"/>
        <v>0</v>
      </c>
      <c r="U146" s="11"/>
      <c r="V146" s="11"/>
      <c r="W146" s="11">
        <f t="shared" si="42"/>
        <v>0</v>
      </c>
      <c r="X146" s="11">
        <f t="shared" si="43"/>
        <v>0</v>
      </c>
      <c r="Y146" s="11">
        <f t="shared" si="44"/>
        <v>0</v>
      </c>
      <c r="Z146" s="11">
        <f t="shared" si="45"/>
        <v>0</v>
      </c>
      <c r="AA146" s="11">
        <f t="shared" si="46"/>
        <v>4779.5</v>
      </c>
      <c r="AB146" s="11">
        <f t="shared" si="47"/>
        <v>0</v>
      </c>
      <c r="AD146">
        <f t="shared" si="48"/>
        <v>0</v>
      </c>
      <c r="AF146">
        <f t="shared" si="49"/>
        <v>0</v>
      </c>
      <c r="AI146">
        <f t="shared" si="50"/>
        <v>3033</v>
      </c>
    </row>
    <row r="147" spans="1:35" x14ac:dyDescent="0.35">
      <c r="A147" s="30">
        <v>140</v>
      </c>
      <c r="B147">
        <v>3042</v>
      </c>
      <c r="C147" t="s">
        <v>132</v>
      </c>
      <c r="D147">
        <v>3042</v>
      </c>
      <c r="E147">
        <v>7826</v>
      </c>
      <c r="F147">
        <v>776.5</v>
      </c>
      <c r="G147" s="89">
        <v>7966</v>
      </c>
      <c r="H147">
        <v>88.73</v>
      </c>
      <c r="I147">
        <v>19.71</v>
      </c>
      <c r="J147">
        <v>884.94</v>
      </c>
      <c r="K147" s="90">
        <v>5780926</v>
      </c>
      <c r="L147" s="13">
        <f t="shared" si="34"/>
        <v>8123</v>
      </c>
      <c r="M147" s="13">
        <f t="shared" si="35"/>
        <v>0</v>
      </c>
      <c r="N147" s="16">
        <f t="shared" si="36"/>
        <v>8123</v>
      </c>
      <c r="O147" s="13"/>
      <c r="P147" s="13">
        <f t="shared" si="37"/>
        <v>6307510</v>
      </c>
      <c r="Q147" s="13">
        <f t="shared" si="38"/>
        <v>5838735</v>
      </c>
      <c r="R147" s="13">
        <f t="shared" si="39"/>
        <v>0</v>
      </c>
      <c r="S147" s="13">
        <f t="shared" si="40"/>
        <v>6307510</v>
      </c>
      <c r="T147" s="13">
        <f t="shared" si="41"/>
        <v>0</v>
      </c>
      <c r="U147" s="11"/>
      <c r="V147" s="11"/>
      <c r="W147" s="11">
        <f t="shared" si="42"/>
        <v>0</v>
      </c>
      <c r="X147" s="11">
        <f t="shared" si="43"/>
        <v>0</v>
      </c>
      <c r="Y147" s="11">
        <f t="shared" si="44"/>
        <v>0</v>
      </c>
      <c r="Z147" s="11">
        <f t="shared" si="45"/>
        <v>0</v>
      </c>
      <c r="AA147" s="11">
        <f t="shared" si="46"/>
        <v>8849.4000000000015</v>
      </c>
      <c r="AB147" s="11">
        <f t="shared" si="47"/>
        <v>0</v>
      </c>
      <c r="AD147">
        <f t="shared" si="48"/>
        <v>0</v>
      </c>
      <c r="AF147">
        <f t="shared" si="49"/>
        <v>0</v>
      </c>
      <c r="AI147">
        <f t="shared" si="50"/>
        <v>3042</v>
      </c>
    </row>
    <row r="148" spans="1:35" x14ac:dyDescent="0.35">
      <c r="A148" s="30">
        <v>141</v>
      </c>
      <c r="B148">
        <v>3060</v>
      </c>
      <c r="C148" t="s">
        <v>133</v>
      </c>
      <c r="D148">
        <v>3060</v>
      </c>
      <c r="E148">
        <v>7826</v>
      </c>
      <c r="F148" s="90">
        <v>1199.2</v>
      </c>
      <c r="G148" s="89">
        <v>7826</v>
      </c>
      <c r="H148">
        <v>147.91</v>
      </c>
      <c r="I148">
        <v>59.1</v>
      </c>
      <c r="J148" s="90">
        <v>1406.21</v>
      </c>
      <c r="K148" s="90">
        <v>9506242</v>
      </c>
      <c r="L148" s="13">
        <f t="shared" si="34"/>
        <v>7983</v>
      </c>
      <c r="M148" s="13">
        <f t="shared" si="35"/>
        <v>10</v>
      </c>
      <c r="N148" s="16">
        <f t="shared" si="36"/>
        <v>7993</v>
      </c>
      <c r="O148" s="13"/>
      <c r="P148" s="13">
        <f t="shared" si="37"/>
        <v>9573214</v>
      </c>
      <c r="Q148" s="13">
        <f t="shared" si="38"/>
        <v>9601304</v>
      </c>
      <c r="R148" s="13">
        <f t="shared" si="39"/>
        <v>28090</v>
      </c>
      <c r="S148" s="13">
        <f t="shared" si="40"/>
        <v>9585206</v>
      </c>
      <c r="T148" s="13">
        <f t="shared" si="41"/>
        <v>16098</v>
      </c>
      <c r="U148" s="11"/>
      <c r="V148" s="11"/>
      <c r="W148" s="11">
        <f t="shared" si="42"/>
        <v>11992</v>
      </c>
      <c r="X148" s="11">
        <f t="shared" si="43"/>
        <v>591</v>
      </c>
      <c r="Y148" s="11">
        <f t="shared" si="44"/>
        <v>1479</v>
      </c>
      <c r="Z148" s="11">
        <f t="shared" si="45"/>
        <v>14062</v>
      </c>
      <c r="AA148" s="11">
        <f t="shared" si="46"/>
        <v>0</v>
      </c>
      <c r="AB148" s="11">
        <f t="shared" si="47"/>
        <v>16098</v>
      </c>
      <c r="AD148">
        <f t="shared" si="48"/>
        <v>28090</v>
      </c>
      <c r="AF148">
        <f t="shared" si="49"/>
        <v>11992</v>
      </c>
      <c r="AI148">
        <f t="shared" si="50"/>
        <v>3060</v>
      </c>
    </row>
    <row r="149" spans="1:35" x14ac:dyDescent="0.35">
      <c r="A149" s="30">
        <v>142</v>
      </c>
      <c r="B149">
        <v>3105</v>
      </c>
      <c r="C149" t="s">
        <v>135</v>
      </c>
      <c r="D149">
        <v>3105</v>
      </c>
      <c r="E149">
        <v>7826</v>
      </c>
      <c r="F149" s="90">
        <v>1354.8</v>
      </c>
      <c r="G149" s="89">
        <v>7826</v>
      </c>
      <c r="H149">
        <v>178.71</v>
      </c>
      <c r="I149">
        <v>31.4</v>
      </c>
      <c r="J149" s="90">
        <v>1564.91</v>
      </c>
      <c r="K149" s="90">
        <v>10781880</v>
      </c>
      <c r="L149" s="13">
        <f t="shared" si="34"/>
        <v>7983</v>
      </c>
      <c r="M149" s="13">
        <f t="shared" si="35"/>
        <v>10</v>
      </c>
      <c r="N149" s="16">
        <f t="shared" si="36"/>
        <v>7993</v>
      </c>
      <c r="O149" s="13"/>
      <c r="P149" s="13">
        <f t="shared" si="37"/>
        <v>10815368</v>
      </c>
      <c r="Q149" s="13">
        <f t="shared" si="38"/>
        <v>10889699</v>
      </c>
      <c r="R149" s="13">
        <f t="shared" si="39"/>
        <v>74331</v>
      </c>
      <c r="S149" s="13">
        <f t="shared" si="40"/>
        <v>10828916</v>
      </c>
      <c r="T149" s="13">
        <f t="shared" si="41"/>
        <v>60783</v>
      </c>
      <c r="U149" s="11"/>
      <c r="V149" s="11"/>
      <c r="W149" s="11">
        <f t="shared" si="42"/>
        <v>13548</v>
      </c>
      <c r="X149" s="11">
        <f t="shared" si="43"/>
        <v>314</v>
      </c>
      <c r="Y149" s="11">
        <f t="shared" si="44"/>
        <v>1787</v>
      </c>
      <c r="Z149" s="11">
        <f t="shared" si="45"/>
        <v>15649</v>
      </c>
      <c r="AA149" s="11">
        <f t="shared" si="46"/>
        <v>0</v>
      </c>
      <c r="AB149" s="11">
        <f t="shared" si="47"/>
        <v>60783</v>
      </c>
      <c r="AD149">
        <f t="shared" si="48"/>
        <v>74331</v>
      </c>
      <c r="AF149">
        <f t="shared" si="49"/>
        <v>13548</v>
      </c>
      <c r="AI149">
        <f t="shared" si="50"/>
        <v>3105</v>
      </c>
    </row>
    <row r="150" spans="1:35" x14ac:dyDescent="0.35">
      <c r="A150" s="30">
        <v>143</v>
      </c>
      <c r="B150">
        <v>3114</v>
      </c>
      <c r="C150" t="s">
        <v>136</v>
      </c>
      <c r="D150">
        <v>3114</v>
      </c>
      <c r="E150">
        <v>7826</v>
      </c>
      <c r="F150" s="90">
        <v>3430.2</v>
      </c>
      <c r="G150" s="89">
        <v>7826</v>
      </c>
      <c r="H150">
        <v>480.29</v>
      </c>
      <c r="I150">
        <v>65.06</v>
      </c>
      <c r="J150" s="90">
        <v>3975.55</v>
      </c>
      <c r="K150" s="90">
        <v>26786050</v>
      </c>
      <c r="L150" s="13">
        <f t="shared" si="34"/>
        <v>7983</v>
      </c>
      <c r="M150" s="13">
        <f t="shared" si="35"/>
        <v>10</v>
      </c>
      <c r="N150" s="16">
        <f t="shared" si="36"/>
        <v>7993</v>
      </c>
      <c r="O150" s="13"/>
      <c r="P150" s="13">
        <f t="shared" si="37"/>
        <v>27383287</v>
      </c>
      <c r="Q150" s="13">
        <f t="shared" si="38"/>
        <v>27053911</v>
      </c>
      <c r="R150" s="13">
        <f t="shared" si="39"/>
        <v>0</v>
      </c>
      <c r="S150" s="13">
        <f t="shared" si="40"/>
        <v>27417589</v>
      </c>
      <c r="T150" s="13">
        <f t="shared" si="41"/>
        <v>0</v>
      </c>
      <c r="U150" s="11"/>
      <c r="V150" s="11"/>
      <c r="W150" s="11">
        <f t="shared" si="42"/>
        <v>34302</v>
      </c>
      <c r="X150" s="11">
        <f t="shared" si="43"/>
        <v>651</v>
      </c>
      <c r="Y150" s="11">
        <f t="shared" si="44"/>
        <v>4803</v>
      </c>
      <c r="Z150" s="11">
        <f t="shared" si="45"/>
        <v>39756</v>
      </c>
      <c r="AA150" s="11">
        <f t="shared" si="46"/>
        <v>0</v>
      </c>
      <c r="AB150" s="11">
        <f t="shared" si="47"/>
        <v>0</v>
      </c>
      <c r="AD150">
        <f t="shared" si="48"/>
        <v>0</v>
      </c>
      <c r="AF150">
        <f t="shared" si="49"/>
        <v>0</v>
      </c>
      <c r="AI150">
        <f t="shared" si="50"/>
        <v>3114</v>
      </c>
    </row>
    <row r="151" spans="1:35" x14ac:dyDescent="0.35">
      <c r="A151" s="30">
        <v>144</v>
      </c>
      <c r="B151">
        <v>3119</v>
      </c>
      <c r="C151" t="s">
        <v>137</v>
      </c>
      <c r="D151">
        <v>3119</v>
      </c>
      <c r="E151">
        <v>7826</v>
      </c>
      <c r="F151">
        <v>820.3</v>
      </c>
      <c r="G151" s="89">
        <v>7826</v>
      </c>
      <c r="H151">
        <v>87.22</v>
      </c>
      <c r="I151">
        <v>27.35</v>
      </c>
      <c r="J151">
        <v>934.87</v>
      </c>
      <c r="K151" s="90">
        <v>6456450</v>
      </c>
      <c r="L151" s="13">
        <f t="shared" si="34"/>
        <v>7983</v>
      </c>
      <c r="M151" s="13">
        <f t="shared" si="35"/>
        <v>10</v>
      </c>
      <c r="N151" s="16">
        <f t="shared" si="36"/>
        <v>7993</v>
      </c>
      <c r="O151" s="13"/>
      <c r="P151" s="13">
        <f t="shared" si="37"/>
        <v>6548455</v>
      </c>
      <c r="Q151" s="13">
        <f t="shared" si="38"/>
        <v>6521015</v>
      </c>
      <c r="R151" s="13">
        <f t="shared" si="39"/>
        <v>0</v>
      </c>
      <c r="S151" s="13">
        <f t="shared" si="40"/>
        <v>6556658</v>
      </c>
      <c r="T151" s="13">
        <f t="shared" si="41"/>
        <v>0</v>
      </c>
      <c r="U151" s="11"/>
      <c r="V151" s="11"/>
      <c r="W151" s="11">
        <f t="shared" si="42"/>
        <v>8203</v>
      </c>
      <c r="X151" s="11">
        <f t="shared" si="43"/>
        <v>274</v>
      </c>
      <c r="Y151" s="11">
        <f t="shared" si="44"/>
        <v>872</v>
      </c>
      <c r="Z151" s="11">
        <f t="shared" si="45"/>
        <v>9349</v>
      </c>
      <c r="AA151" s="11">
        <f t="shared" si="46"/>
        <v>0</v>
      </c>
      <c r="AB151" s="11">
        <f t="shared" si="47"/>
        <v>0</v>
      </c>
      <c r="AD151">
        <f t="shared" si="48"/>
        <v>0</v>
      </c>
      <c r="AF151">
        <f t="shared" si="49"/>
        <v>0</v>
      </c>
      <c r="AI151">
        <f t="shared" si="50"/>
        <v>3119</v>
      </c>
    </row>
    <row r="152" spans="1:35" x14ac:dyDescent="0.35">
      <c r="A152" s="30">
        <v>145</v>
      </c>
      <c r="B152">
        <v>3141</v>
      </c>
      <c r="C152" t="s">
        <v>138</v>
      </c>
      <c r="D152">
        <v>3141</v>
      </c>
      <c r="E152">
        <v>7826</v>
      </c>
      <c r="F152" s="90">
        <v>14550.6</v>
      </c>
      <c r="G152" s="89">
        <v>7826</v>
      </c>
      <c r="H152" s="90">
        <v>1652.83</v>
      </c>
      <c r="I152">
        <v>493.78</v>
      </c>
      <c r="J152" s="90">
        <v>16697.21</v>
      </c>
      <c r="K152" s="90">
        <v>112527706</v>
      </c>
      <c r="L152" s="13">
        <f t="shared" si="34"/>
        <v>7983</v>
      </c>
      <c r="M152" s="13">
        <f t="shared" si="35"/>
        <v>10</v>
      </c>
      <c r="N152" s="16">
        <f t="shared" si="36"/>
        <v>7993</v>
      </c>
      <c r="O152" s="13"/>
      <c r="P152" s="13">
        <f t="shared" si="37"/>
        <v>116157440</v>
      </c>
      <c r="Q152" s="13">
        <f t="shared" si="38"/>
        <v>113652983</v>
      </c>
      <c r="R152" s="13">
        <f t="shared" si="39"/>
        <v>0</v>
      </c>
      <c r="S152" s="13">
        <f t="shared" si="40"/>
        <v>116302946</v>
      </c>
      <c r="T152" s="13">
        <f t="shared" si="41"/>
        <v>0</v>
      </c>
      <c r="U152" s="11"/>
      <c r="V152" s="11"/>
      <c r="W152" s="11">
        <f t="shared" si="42"/>
        <v>145506</v>
      </c>
      <c r="X152" s="11">
        <f t="shared" si="43"/>
        <v>4938</v>
      </c>
      <c r="Y152" s="11">
        <f t="shared" si="44"/>
        <v>16528</v>
      </c>
      <c r="Z152" s="11">
        <f t="shared" si="45"/>
        <v>166972</v>
      </c>
      <c r="AA152" s="11">
        <f t="shared" si="46"/>
        <v>0</v>
      </c>
      <c r="AB152" s="11">
        <f t="shared" si="47"/>
        <v>0</v>
      </c>
      <c r="AD152">
        <f t="shared" si="48"/>
        <v>0</v>
      </c>
      <c r="AF152">
        <f t="shared" si="49"/>
        <v>0</v>
      </c>
      <c r="AI152">
        <f t="shared" si="50"/>
        <v>3141</v>
      </c>
    </row>
    <row r="153" spans="1:35" x14ac:dyDescent="0.35">
      <c r="A153" s="30">
        <v>146</v>
      </c>
      <c r="B153">
        <v>3150</v>
      </c>
      <c r="C153" t="s">
        <v>139</v>
      </c>
      <c r="D153">
        <v>3150</v>
      </c>
      <c r="E153">
        <v>7826</v>
      </c>
      <c r="F153">
        <v>965.8</v>
      </c>
      <c r="G153" s="89">
        <v>7826</v>
      </c>
      <c r="H153">
        <v>115.13</v>
      </c>
      <c r="I153">
        <v>31.86</v>
      </c>
      <c r="J153" s="90">
        <v>1112.79</v>
      </c>
      <c r="K153" s="90">
        <v>7854956</v>
      </c>
      <c r="L153" s="13">
        <f t="shared" si="34"/>
        <v>7983</v>
      </c>
      <c r="M153" s="13">
        <f t="shared" si="35"/>
        <v>10</v>
      </c>
      <c r="N153" s="16">
        <f t="shared" si="36"/>
        <v>7993</v>
      </c>
      <c r="O153" s="13"/>
      <c r="P153" s="13">
        <f t="shared" si="37"/>
        <v>7709981</v>
      </c>
      <c r="Q153" s="13">
        <f t="shared" si="38"/>
        <v>7933506</v>
      </c>
      <c r="R153" s="13">
        <f t="shared" si="39"/>
        <v>223525</v>
      </c>
      <c r="S153" s="13">
        <f t="shared" si="40"/>
        <v>7719639</v>
      </c>
      <c r="T153" s="13">
        <f t="shared" si="41"/>
        <v>213867</v>
      </c>
      <c r="U153" s="11"/>
      <c r="V153" s="11"/>
      <c r="W153" s="11">
        <f t="shared" si="42"/>
        <v>9658</v>
      </c>
      <c r="X153" s="11">
        <f t="shared" si="43"/>
        <v>319</v>
      </c>
      <c r="Y153" s="11">
        <f t="shared" si="44"/>
        <v>1151</v>
      </c>
      <c r="Z153" s="11">
        <f t="shared" si="45"/>
        <v>11128</v>
      </c>
      <c r="AA153" s="11">
        <f t="shared" si="46"/>
        <v>0</v>
      </c>
      <c r="AB153" s="11">
        <f t="shared" si="47"/>
        <v>213867</v>
      </c>
      <c r="AD153">
        <f t="shared" si="48"/>
        <v>223525</v>
      </c>
      <c r="AF153">
        <f t="shared" si="49"/>
        <v>9658</v>
      </c>
      <c r="AI153">
        <f t="shared" si="50"/>
        <v>3150</v>
      </c>
    </row>
    <row r="154" spans="1:35" x14ac:dyDescent="0.35">
      <c r="A154" s="30">
        <v>147</v>
      </c>
      <c r="B154">
        <v>3154</v>
      </c>
      <c r="C154" t="s">
        <v>140</v>
      </c>
      <c r="D154">
        <v>3154</v>
      </c>
      <c r="E154">
        <v>7826</v>
      </c>
      <c r="F154">
        <v>484.8</v>
      </c>
      <c r="G154" s="89">
        <v>7826</v>
      </c>
      <c r="H154">
        <v>57.08</v>
      </c>
      <c r="I154">
        <v>26.92</v>
      </c>
      <c r="J154">
        <v>568.79999999999995</v>
      </c>
      <c r="K154" s="90">
        <v>3949782</v>
      </c>
      <c r="L154" s="13">
        <f t="shared" si="34"/>
        <v>7983</v>
      </c>
      <c r="M154" s="13">
        <f t="shared" si="35"/>
        <v>10</v>
      </c>
      <c r="N154" s="16">
        <f t="shared" si="36"/>
        <v>7993</v>
      </c>
      <c r="O154" s="13"/>
      <c r="P154" s="13">
        <f t="shared" si="37"/>
        <v>3870158</v>
      </c>
      <c r="Q154" s="13">
        <f t="shared" si="38"/>
        <v>3989280</v>
      </c>
      <c r="R154" s="13">
        <f t="shared" si="39"/>
        <v>119122</v>
      </c>
      <c r="S154" s="13">
        <f t="shared" si="40"/>
        <v>3875006</v>
      </c>
      <c r="T154" s="13">
        <f t="shared" si="41"/>
        <v>114274</v>
      </c>
      <c r="U154" s="11"/>
      <c r="V154" s="11"/>
      <c r="W154" s="11">
        <f t="shared" si="42"/>
        <v>4848</v>
      </c>
      <c r="X154" s="11">
        <f t="shared" si="43"/>
        <v>269</v>
      </c>
      <c r="Y154" s="11">
        <f t="shared" si="44"/>
        <v>571</v>
      </c>
      <c r="Z154" s="11">
        <f t="shared" si="45"/>
        <v>5688</v>
      </c>
      <c r="AA154" s="11">
        <f t="shared" si="46"/>
        <v>0</v>
      </c>
      <c r="AB154" s="11">
        <f t="shared" si="47"/>
        <v>114274</v>
      </c>
      <c r="AD154">
        <f t="shared" si="48"/>
        <v>119122</v>
      </c>
      <c r="AF154">
        <f t="shared" si="49"/>
        <v>4848</v>
      </c>
      <c r="AI154">
        <f t="shared" si="50"/>
        <v>3154</v>
      </c>
    </row>
    <row r="155" spans="1:35" x14ac:dyDescent="0.35">
      <c r="A155" s="30">
        <v>148</v>
      </c>
      <c r="B155">
        <v>3168</v>
      </c>
      <c r="C155" t="s">
        <v>134</v>
      </c>
      <c r="D155">
        <v>3168</v>
      </c>
      <c r="E155">
        <v>7826</v>
      </c>
      <c r="F155">
        <v>674.7</v>
      </c>
      <c r="G155" s="89">
        <v>7892</v>
      </c>
      <c r="H155">
        <v>109.43</v>
      </c>
      <c r="I155">
        <v>22.63</v>
      </c>
      <c r="J155">
        <v>806.76</v>
      </c>
      <c r="K155" s="90">
        <v>5306581</v>
      </c>
      <c r="L155" s="13">
        <f t="shared" si="34"/>
        <v>8049</v>
      </c>
      <c r="M155" s="13">
        <f t="shared" si="35"/>
        <v>0</v>
      </c>
      <c r="N155" s="16">
        <f t="shared" si="36"/>
        <v>8049</v>
      </c>
      <c r="O155" s="13"/>
      <c r="P155" s="13">
        <f t="shared" si="37"/>
        <v>5430660</v>
      </c>
      <c r="Q155" s="13">
        <f t="shared" si="38"/>
        <v>5359647</v>
      </c>
      <c r="R155" s="13">
        <f t="shared" si="39"/>
        <v>0</v>
      </c>
      <c r="S155" s="13">
        <f t="shared" si="40"/>
        <v>5430660</v>
      </c>
      <c r="T155" s="13">
        <f t="shared" si="41"/>
        <v>0</v>
      </c>
      <c r="U155" s="11"/>
      <c r="V155" s="11"/>
      <c r="W155" s="11">
        <f t="shared" si="42"/>
        <v>0</v>
      </c>
      <c r="X155" s="11">
        <f t="shared" si="43"/>
        <v>0</v>
      </c>
      <c r="Y155" s="11">
        <f t="shared" si="44"/>
        <v>0</v>
      </c>
      <c r="Z155" s="11">
        <f t="shared" si="45"/>
        <v>0</v>
      </c>
      <c r="AA155" s="11">
        <f t="shared" si="46"/>
        <v>8067.6</v>
      </c>
      <c r="AB155" s="11">
        <f t="shared" si="47"/>
        <v>0</v>
      </c>
      <c r="AD155">
        <f t="shared" si="48"/>
        <v>0</v>
      </c>
      <c r="AF155">
        <f t="shared" si="49"/>
        <v>0</v>
      </c>
      <c r="AI155">
        <f t="shared" si="50"/>
        <v>3168</v>
      </c>
    </row>
    <row r="156" spans="1:35" x14ac:dyDescent="0.35">
      <c r="A156" s="30">
        <v>149</v>
      </c>
      <c r="B156">
        <v>3186</v>
      </c>
      <c r="C156" t="s">
        <v>342</v>
      </c>
      <c r="D156">
        <v>3186</v>
      </c>
      <c r="E156">
        <v>7826</v>
      </c>
      <c r="F156">
        <v>443.1</v>
      </c>
      <c r="G156" s="89">
        <v>7866</v>
      </c>
      <c r="H156">
        <v>42.89</v>
      </c>
      <c r="I156">
        <v>7.81</v>
      </c>
      <c r="J156">
        <v>493.8</v>
      </c>
      <c r="K156" s="90">
        <v>3372154</v>
      </c>
      <c r="L156" s="13">
        <f t="shared" si="34"/>
        <v>8023</v>
      </c>
      <c r="M156" s="13">
        <f t="shared" si="35"/>
        <v>0</v>
      </c>
      <c r="N156" s="16">
        <f t="shared" si="36"/>
        <v>8023</v>
      </c>
      <c r="O156" s="13"/>
      <c r="P156" s="13">
        <f t="shared" si="37"/>
        <v>3554991</v>
      </c>
      <c r="Q156" s="13">
        <f t="shared" si="38"/>
        <v>3405876</v>
      </c>
      <c r="R156" s="13">
        <f t="shared" si="39"/>
        <v>0</v>
      </c>
      <c r="S156" s="13">
        <f t="shared" si="40"/>
        <v>3554991</v>
      </c>
      <c r="T156" s="13">
        <f t="shared" si="41"/>
        <v>0</v>
      </c>
      <c r="U156" s="11"/>
      <c r="V156" s="11"/>
      <c r="W156" s="11">
        <f t="shared" si="42"/>
        <v>0</v>
      </c>
      <c r="X156" s="11">
        <f t="shared" si="43"/>
        <v>0</v>
      </c>
      <c r="Y156" s="11">
        <f t="shared" si="44"/>
        <v>0</v>
      </c>
      <c r="Z156" s="11">
        <f t="shared" si="45"/>
        <v>0</v>
      </c>
      <c r="AA156" s="11">
        <f t="shared" si="46"/>
        <v>4938</v>
      </c>
      <c r="AB156" s="11">
        <f t="shared" si="47"/>
        <v>0</v>
      </c>
      <c r="AD156">
        <f t="shared" si="48"/>
        <v>0</v>
      </c>
      <c r="AF156">
        <f t="shared" si="49"/>
        <v>0</v>
      </c>
      <c r="AI156">
        <f t="shared" si="50"/>
        <v>3186</v>
      </c>
    </row>
    <row r="157" spans="1:35" x14ac:dyDescent="0.35">
      <c r="A157" s="30">
        <v>150</v>
      </c>
      <c r="B157">
        <v>3195</v>
      </c>
      <c r="C157" t="s">
        <v>118</v>
      </c>
      <c r="D157">
        <v>3195</v>
      </c>
      <c r="E157">
        <v>7826</v>
      </c>
      <c r="F157" s="90">
        <v>1199.2</v>
      </c>
      <c r="G157" s="89">
        <v>7865</v>
      </c>
      <c r="H157">
        <v>163.56</v>
      </c>
      <c r="I157">
        <v>33.83</v>
      </c>
      <c r="J157" s="90">
        <v>1396.59</v>
      </c>
      <c r="K157" s="90">
        <v>9298790</v>
      </c>
      <c r="L157" s="13">
        <f t="shared" si="34"/>
        <v>8022</v>
      </c>
      <c r="M157" s="13">
        <f t="shared" si="35"/>
        <v>0</v>
      </c>
      <c r="N157" s="16">
        <f t="shared" si="36"/>
        <v>8022</v>
      </c>
      <c r="O157" s="13"/>
      <c r="P157" s="13">
        <f t="shared" si="37"/>
        <v>9619982</v>
      </c>
      <c r="Q157" s="13">
        <f t="shared" si="38"/>
        <v>9391778</v>
      </c>
      <c r="R157" s="13">
        <f t="shared" si="39"/>
        <v>0</v>
      </c>
      <c r="S157" s="13">
        <f t="shared" si="40"/>
        <v>9619982</v>
      </c>
      <c r="T157" s="13">
        <f t="shared" si="41"/>
        <v>0</v>
      </c>
      <c r="U157" s="11"/>
      <c r="V157" s="11"/>
      <c r="W157" s="11">
        <f t="shared" si="42"/>
        <v>0</v>
      </c>
      <c r="X157" s="11">
        <f t="shared" si="43"/>
        <v>0</v>
      </c>
      <c r="Y157" s="11">
        <f t="shared" si="44"/>
        <v>0</v>
      </c>
      <c r="Z157" s="11">
        <f t="shared" si="45"/>
        <v>0</v>
      </c>
      <c r="AA157" s="11">
        <f t="shared" si="46"/>
        <v>13965.9</v>
      </c>
      <c r="AB157" s="11">
        <f t="shared" si="47"/>
        <v>0</v>
      </c>
      <c r="AD157">
        <f t="shared" si="48"/>
        <v>0</v>
      </c>
      <c r="AF157">
        <f t="shared" si="49"/>
        <v>0</v>
      </c>
      <c r="AI157">
        <f t="shared" si="50"/>
        <v>3195</v>
      </c>
    </row>
    <row r="158" spans="1:35" x14ac:dyDescent="0.35">
      <c r="A158" s="30">
        <v>151</v>
      </c>
      <c r="B158">
        <v>3204</v>
      </c>
      <c r="C158" t="s">
        <v>141</v>
      </c>
      <c r="D158">
        <v>3204</v>
      </c>
      <c r="E158">
        <v>7826</v>
      </c>
      <c r="F158">
        <v>869.7</v>
      </c>
      <c r="G158" s="89">
        <v>7826</v>
      </c>
      <c r="H158">
        <v>101.03</v>
      </c>
      <c r="I158">
        <v>33.01</v>
      </c>
      <c r="J158" s="90">
        <v>1003.74</v>
      </c>
      <c r="K158" s="90">
        <v>6837576</v>
      </c>
      <c r="L158" s="13">
        <f t="shared" si="34"/>
        <v>7983</v>
      </c>
      <c r="M158" s="13">
        <f t="shared" si="35"/>
        <v>10</v>
      </c>
      <c r="N158" s="16">
        <f t="shared" si="36"/>
        <v>7993</v>
      </c>
      <c r="O158" s="13"/>
      <c r="P158" s="13">
        <f t="shared" si="37"/>
        <v>6942815</v>
      </c>
      <c r="Q158" s="13">
        <f t="shared" si="38"/>
        <v>6905952</v>
      </c>
      <c r="R158" s="13">
        <f t="shared" si="39"/>
        <v>0</v>
      </c>
      <c r="S158" s="13">
        <f t="shared" si="40"/>
        <v>6951512</v>
      </c>
      <c r="T158" s="13">
        <f t="shared" si="41"/>
        <v>0</v>
      </c>
      <c r="U158" s="11"/>
      <c r="V158" s="11"/>
      <c r="W158" s="11">
        <f t="shared" si="42"/>
        <v>8697</v>
      </c>
      <c r="X158" s="11">
        <f t="shared" si="43"/>
        <v>330</v>
      </c>
      <c r="Y158" s="11">
        <f t="shared" si="44"/>
        <v>1010</v>
      </c>
      <c r="Z158" s="11">
        <f t="shared" si="45"/>
        <v>10037</v>
      </c>
      <c r="AA158" s="11">
        <f t="shared" si="46"/>
        <v>0</v>
      </c>
      <c r="AB158" s="11">
        <f t="shared" si="47"/>
        <v>0</v>
      </c>
      <c r="AD158">
        <f t="shared" si="48"/>
        <v>0</v>
      </c>
      <c r="AF158">
        <f t="shared" si="49"/>
        <v>0</v>
      </c>
      <c r="AI158">
        <f t="shared" si="50"/>
        <v>3204</v>
      </c>
    </row>
    <row r="159" spans="1:35" x14ac:dyDescent="0.35">
      <c r="A159" s="30">
        <v>152</v>
      </c>
      <c r="B159">
        <v>3231</v>
      </c>
      <c r="C159" t="s">
        <v>142</v>
      </c>
      <c r="D159">
        <v>3231</v>
      </c>
      <c r="E159">
        <v>7826</v>
      </c>
      <c r="F159" s="90">
        <v>6737.5</v>
      </c>
      <c r="G159" s="89">
        <v>7826</v>
      </c>
      <c r="H159">
        <v>803.86</v>
      </c>
      <c r="I159">
        <v>230.24</v>
      </c>
      <c r="J159" s="90">
        <v>7771.6</v>
      </c>
      <c r="K159" s="90">
        <v>53517318</v>
      </c>
      <c r="L159" s="13">
        <f t="shared" si="34"/>
        <v>7983</v>
      </c>
      <c r="M159" s="13">
        <f t="shared" si="35"/>
        <v>10</v>
      </c>
      <c r="N159" s="16">
        <f t="shared" si="36"/>
        <v>7993</v>
      </c>
      <c r="O159" s="13"/>
      <c r="P159" s="13">
        <f t="shared" si="37"/>
        <v>53785463</v>
      </c>
      <c r="Q159" s="13">
        <f t="shared" si="38"/>
        <v>54052491</v>
      </c>
      <c r="R159" s="13">
        <f t="shared" si="39"/>
        <v>267028</v>
      </c>
      <c r="S159" s="13">
        <f t="shared" si="40"/>
        <v>53852838</v>
      </c>
      <c r="T159" s="13">
        <f t="shared" si="41"/>
        <v>199653</v>
      </c>
      <c r="U159" s="11"/>
      <c r="V159" s="11"/>
      <c r="W159" s="11">
        <f t="shared" si="42"/>
        <v>67375</v>
      </c>
      <c r="X159" s="11">
        <f t="shared" si="43"/>
        <v>2302</v>
      </c>
      <c r="Y159" s="11">
        <f t="shared" si="44"/>
        <v>8039</v>
      </c>
      <c r="Z159" s="11">
        <f t="shared" si="45"/>
        <v>77716</v>
      </c>
      <c r="AA159" s="11">
        <f t="shared" si="46"/>
        <v>0</v>
      </c>
      <c r="AB159" s="11">
        <f t="shared" si="47"/>
        <v>199653</v>
      </c>
      <c r="AD159">
        <f t="shared" si="48"/>
        <v>267028</v>
      </c>
      <c r="AF159">
        <f t="shared" si="49"/>
        <v>67375</v>
      </c>
      <c r="AI159">
        <f t="shared" si="50"/>
        <v>3231</v>
      </c>
    </row>
    <row r="160" spans="1:35" x14ac:dyDescent="0.35">
      <c r="A160" s="30">
        <v>153</v>
      </c>
      <c r="B160">
        <v>3312</v>
      </c>
      <c r="C160" t="s">
        <v>143</v>
      </c>
      <c r="D160">
        <v>3312</v>
      </c>
      <c r="E160">
        <v>7826</v>
      </c>
      <c r="F160" s="90">
        <v>1788.3</v>
      </c>
      <c r="G160" s="89">
        <v>7826</v>
      </c>
      <c r="H160">
        <v>363.73</v>
      </c>
      <c r="I160">
        <v>33.590000000000003</v>
      </c>
      <c r="J160" s="90">
        <v>2185.62</v>
      </c>
      <c r="K160" s="90">
        <v>14276972</v>
      </c>
      <c r="L160" s="13">
        <f t="shared" si="34"/>
        <v>7983</v>
      </c>
      <c r="M160" s="13">
        <f t="shared" si="35"/>
        <v>10</v>
      </c>
      <c r="N160" s="16">
        <f t="shared" si="36"/>
        <v>7993</v>
      </c>
      <c r="O160" s="13"/>
      <c r="P160" s="13">
        <f t="shared" si="37"/>
        <v>14275999</v>
      </c>
      <c r="Q160" s="13">
        <f t="shared" si="38"/>
        <v>14419742</v>
      </c>
      <c r="R160" s="13">
        <f t="shared" si="39"/>
        <v>143743</v>
      </c>
      <c r="S160" s="13">
        <f t="shared" si="40"/>
        <v>14293882</v>
      </c>
      <c r="T160" s="13">
        <f t="shared" si="41"/>
        <v>125860</v>
      </c>
      <c r="U160" s="11"/>
      <c r="V160" s="11"/>
      <c r="W160" s="11">
        <f t="shared" si="42"/>
        <v>17883</v>
      </c>
      <c r="X160" s="11">
        <f t="shared" si="43"/>
        <v>336</v>
      </c>
      <c r="Y160" s="11">
        <f t="shared" si="44"/>
        <v>3637</v>
      </c>
      <c r="Z160" s="11">
        <f t="shared" si="45"/>
        <v>21856</v>
      </c>
      <c r="AA160" s="11">
        <f t="shared" si="46"/>
        <v>0</v>
      </c>
      <c r="AB160" s="11">
        <f t="shared" si="47"/>
        <v>125860</v>
      </c>
      <c r="AD160">
        <f t="shared" si="48"/>
        <v>143743</v>
      </c>
      <c r="AF160">
        <f t="shared" si="49"/>
        <v>17883</v>
      </c>
      <c r="AI160">
        <f t="shared" si="50"/>
        <v>3312</v>
      </c>
    </row>
    <row r="161" spans="1:35" x14ac:dyDescent="0.35">
      <c r="A161" s="30">
        <v>154</v>
      </c>
      <c r="B161">
        <v>3330</v>
      </c>
      <c r="C161" t="s">
        <v>144</v>
      </c>
      <c r="D161">
        <v>3330</v>
      </c>
      <c r="E161">
        <v>7826</v>
      </c>
      <c r="F161">
        <v>331.5</v>
      </c>
      <c r="G161" s="89">
        <v>7835</v>
      </c>
      <c r="H161">
        <v>35.64</v>
      </c>
      <c r="I161">
        <v>25.08</v>
      </c>
      <c r="J161">
        <v>392.22</v>
      </c>
      <c r="K161" s="90">
        <v>2714044</v>
      </c>
      <c r="L161" s="13">
        <f t="shared" si="34"/>
        <v>7992</v>
      </c>
      <c r="M161" s="13">
        <f t="shared" si="35"/>
        <v>1</v>
      </c>
      <c r="N161" s="16">
        <f t="shared" si="36"/>
        <v>7993</v>
      </c>
      <c r="O161" s="13"/>
      <c r="P161" s="13">
        <f t="shared" si="37"/>
        <v>2649348</v>
      </c>
      <c r="Q161" s="13">
        <f t="shared" si="38"/>
        <v>2741184</v>
      </c>
      <c r="R161" s="13">
        <f t="shared" si="39"/>
        <v>91836</v>
      </c>
      <c r="S161" s="13">
        <f t="shared" si="40"/>
        <v>2649680</v>
      </c>
      <c r="T161" s="13">
        <f t="shared" si="41"/>
        <v>91504</v>
      </c>
      <c r="U161" s="11"/>
      <c r="V161" s="11"/>
      <c r="W161" s="11">
        <f t="shared" si="42"/>
        <v>332</v>
      </c>
      <c r="X161" s="11">
        <f t="shared" si="43"/>
        <v>25</v>
      </c>
      <c r="Y161" s="11">
        <f t="shared" si="44"/>
        <v>36</v>
      </c>
      <c r="Z161" s="11">
        <f t="shared" si="45"/>
        <v>393</v>
      </c>
      <c r="AA161" s="11">
        <f t="shared" si="46"/>
        <v>3529.9800000000005</v>
      </c>
      <c r="AB161" s="11">
        <f t="shared" si="47"/>
        <v>91504</v>
      </c>
      <c r="AD161">
        <f t="shared" si="48"/>
        <v>91836</v>
      </c>
      <c r="AF161">
        <f t="shared" si="49"/>
        <v>332</v>
      </c>
      <c r="AI161">
        <f t="shared" si="50"/>
        <v>3330</v>
      </c>
    </row>
    <row r="162" spans="1:35" x14ac:dyDescent="0.35">
      <c r="A162" s="30">
        <v>155</v>
      </c>
      <c r="B162">
        <v>3348</v>
      </c>
      <c r="C162" t="s">
        <v>145</v>
      </c>
      <c r="D162">
        <v>3348</v>
      </c>
      <c r="E162">
        <v>7826</v>
      </c>
      <c r="F162">
        <v>461.2</v>
      </c>
      <c r="G162" s="89">
        <v>7894</v>
      </c>
      <c r="H162">
        <v>83.31</v>
      </c>
      <c r="I162">
        <v>25.41</v>
      </c>
      <c r="J162">
        <v>569.91999999999996</v>
      </c>
      <c r="K162" s="90">
        <v>3670710</v>
      </c>
      <c r="L162" s="13">
        <f t="shared" si="34"/>
        <v>8051</v>
      </c>
      <c r="M162" s="13">
        <f t="shared" si="35"/>
        <v>0</v>
      </c>
      <c r="N162" s="16">
        <f t="shared" si="36"/>
        <v>8051</v>
      </c>
      <c r="O162" s="13"/>
      <c r="P162" s="13">
        <f t="shared" si="37"/>
        <v>3713121</v>
      </c>
      <c r="Q162" s="13">
        <f t="shared" si="38"/>
        <v>3707417</v>
      </c>
      <c r="R162" s="13">
        <f t="shared" si="39"/>
        <v>0</v>
      </c>
      <c r="S162" s="13">
        <f t="shared" si="40"/>
        <v>3713121</v>
      </c>
      <c r="T162" s="13">
        <f t="shared" si="41"/>
        <v>0</v>
      </c>
      <c r="U162" s="11"/>
      <c r="V162" s="11"/>
      <c r="W162" s="11">
        <f t="shared" si="42"/>
        <v>0</v>
      </c>
      <c r="X162" s="11">
        <f t="shared" si="43"/>
        <v>0</v>
      </c>
      <c r="Y162" s="11">
        <f t="shared" si="44"/>
        <v>0</v>
      </c>
      <c r="Z162" s="11">
        <f t="shared" si="45"/>
        <v>0</v>
      </c>
      <c r="AA162" s="11">
        <f t="shared" si="46"/>
        <v>5699.2</v>
      </c>
      <c r="AB162" s="11">
        <f t="shared" si="47"/>
        <v>0</v>
      </c>
      <c r="AD162">
        <f t="shared" si="48"/>
        <v>0</v>
      </c>
      <c r="AF162">
        <f t="shared" si="49"/>
        <v>0</v>
      </c>
      <c r="AI162">
        <f t="shared" si="50"/>
        <v>3348</v>
      </c>
    </row>
    <row r="163" spans="1:35" x14ac:dyDescent="0.35">
      <c r="A163" s="30">
        <v>156</v>
      </c>
      <c r="B163">
        <v>3375</v>
      </c>
      <c r="C163" t="s">
        <v>146</v>
      </c>
      <c r="D163">
        <v>3375</v>
      </c>
      <c r="E163">
        <v>7826</v>
      </c>
      <c r="F163" s="90">
        <v>1719.4</v>
      </c>
      <c r="G163" s="89">
        <v>7826</v>
      </c>
      <c r="H163">
        <v>248.34</v>
      </c>
      <c r="I163">
        <v>33.49</v>
      </c>
      <c r="J163" s="90">
        <v>2001.23</v>
      </c>
      <c r="K163" s="90">
        <v>13440372</v>
      </c>
      <c r="L163" s="13">
        <f t="shared" si="34"/>
        <v>7983</v>
      </c>
      <c r="M163" s="13">
        <f t="shared" si="35"/>
        <v>10</v>
      </c>
      <c r="N163" s="16">
        <f t="shared" si="36"/>
        <v>7993</v>
      </c>
      <c r="O163" s="13"/>
      <c r="P163" s="13">
        <f t="shared" si="37"/>
        <v>13725970</v>
      </c>
      <c r="Q163" s="13">
        <f t="shared" si="38"/>
        <v>13574776</v>
      </c>
      <c r="R163" s="13">
        <f t="shared" si="39"/>
        <v>0</v>
      </c>
      <c r="S163" s="13">
        <f t="shared" si="40"/>
        <v>13743164</v>
      </c>
      <c r="T163" s="13">
        <f t="shared" si="41"/>
        <v>0</v>
      </c>
      <c r="U163" s="11"/>
      <c r="V163" s="11"/>
      <c r="W163" s="11">
        <f t="shared" si="42"/>
        <v>17194</v>
      </c>
      <c r="X163" s="11">
        <f t="shared" si="43"/>
        <v>335</v>
      </c>
      <c r="Y163" s="11">
        <f t="shared" si="44"/>
        <v>2483</v>
      </c>
      <c r="Z163" s="11">
        <f t="shared" si="45"/>
        <v>20012</v>
      </c>
      <c r="AA163" s="11">
        <f t="shared" si="46"/>
        <v>0</v>
      </c>
      <c r="AB163" s="11">
        <f t="shared" si="47"/>
        <v>0</v>
      </c>
      <c r="AD163">
        <f t="shared" si="48"/>
        <v>0</v>
      </c>
      <c r="AF163">
        <f t="shared" si="49"/>
        <v>0</v>
      </c>
      <c r="AI163">
        <f t="shared" si="50"/>
        <v>3375</v>
      </c>
    </row>
    <row r="164" spans="1:35" x14ac:dyDescent="0.35">
      <c r="A164" s="30">
        <v>157</v>
      </c>
      <c r="B164">
        <v>3420</v>
      </c>
      <c r="C164" t="s">
        <v>147</v>
      </c>
      <c r="D164">
        <v>3420</v>
      </c>
      <c r="E164">
        <v>7826</v>
      </c>
      <c r="F164">
        <v>552.9</v>
      </c>
      <c r="G164" s="89">
        <v>7826</v>
      </c>
      <c r="H164">
        <v>78.94</v>
      </c>
      <c r="I164">
        <v>19.260000000000002</v>
      </c>
      <c r="J164">
        <v>651.1</v>
      </c>
      <c r="K164" s="90">
        <v>4388821</v>
      </c>
      <c r="L164" s="13">
        <f t="shared" si="34"/>
        <v>7983</v>
      </c>
      <c r="M164" s="13">
        <f t="shared" si="35"/>
        <v>10</v>
      </c>
      <c r="N164" s="16">
        <f t="shared" si="36"/>
        <v>7993</v>
      </c>
      <c r="O164" s="13"/>
      <c r="P164" s="13">
        <f t="shared" si="37"/>
        <v>4413801</v>
      </c>
      <c r="Q164" s="13">
        <f t="shared" si="38"/>
        <v>4432709</v>
      </c>
      <c r="R164" s="13">
        <f t="shared" si="39"/>
        <v>18908</v>
      </c>
      <c r="S164" s="13">
        <f t="shared" si="40"/>
        <v>4419330</v>
      </c>
      <c r="T164" s="13">
        <f t="shared" si="41"/>
        <v>13379</v>
      </c>
      <c r="U164" s="11"/>
      <c r="V164" s="11"/>
      <c r="W164" s="11">
        <f t="shared" si="42"/>
        <v>5529</v>
      </c>
      <c r="X164" s="11">
        <f t="shared" si="43"/>
        <v>193</v>
      </c>
      <c r="Y164" s="11">
        <f t="shared" si="44"/>
        <v>789</v>
      </c>
      <c r="Z164" s="11">
        <f t="shared" si="45"/>
        <v>6511</v>
      </c>
      <c r="AA164" s="11">
        <f t="shared" si="46"/>
        <v>0</v>
      </c>
      <c r="AB164" s="11">
        <f t="shared" si="47"/>
        <v>13379</v>
      </c>
      <c r="AD164">
        <f t="shared" si="48"/>
        <v>18908</v>
      </c>
      <c r="AF164">
        <f t="shared" si="49"/>
        <v>5529</v>
      </c>
      <c r="AI164">
        <f t="shared" si="50"/>
        <v>3420</v>
      </c>
    </row>
    <row r="165" spans="1:35" x14ac:dyDescent="0.35">
      <c r="A165" s="30">
        <v>158</v>
      </c>
      <c r="B165">
        <v>3465</v>
      </c>
      <c r="C165" t="s">
        <v>148</v>
      </c>
      <c r="D165">
        <v>3465</v>
      </c>
      <c r="E165">
        <v>7826</v>
      </c>
      <c r="F165">
        <v>290.3</v>
      </c>
      <c r="G165" s="89">
        <v>7826</v>
      </c>
      <c r="H165">
        <v>47.48</v>
      </c>
      <c r="I165">
        <v>24.41</v>
      </c>
      <c r="J165">
        <v>362.19</v>
      </c>
      <c r="K165" s="90">
        <v>2390060</v>
      </c>
      <c r="L165" s="13">
        <f t="shared" si="34"/>
        <v>7983</v>
      </c>
      <c r="M165" s="13">
        <f t="shared" si="35"/>
        <v>10</v>
      </c>
      <c r="N165" s="16">
        <f t="shared" si="36"/>
        <v>7993</v>
      </c>
      <c r="O165" s="13"/>
      <c r="P165" s="13">
        <f t="shared" si="37"/>
        <v>2317465</v>
      </c>
      <c r="Q165" s="13">
        <f t="shared" si="38"/>
        <v>2413961</v>
      </c>
      <c r="R165" s="13">
        <f t="shared" si="39"/>
        <v>96496</v>
      </c>
      <c r="S165" s="13">
        <f t="shared" si="40"/>
        <v>2320368</v>
      </c>
      <c r="T165" s="13">
        <f t="shared" si="41"/>
        <v>93593</v>
      </c>
      <c r="U165" s="11"/>
      <c r="V165" s="11"/>
      <c r="W165" s="11">
        <f t="shared" si="42"/>
        <v>2903</v>
      </c>
      <c r="X165" s="11">
        <f t="shared" si="43"/>
        <v>244</v>
      </c>
      <c r="Y165" s="11">
        <f t="shared" si="44"/>
        <v>475</v>
      </c>
      <c r="Z165" s="11">
        <f t="shared" si="45"/>
        <v>3622</v>
      </c>
      <c r="AA165" s="11">
        <f t="shared" si="46"/>
        <v>0</v>
      </c>
      <c r="AB165" s="11">
        <f t="shared" si="47"/>
        <v>93593</v>
      </c>
      <c r="AD165">
        <f t="shared" si="48"/>
        <v>96496</v>
      </c>
      <c r="AF165">
        <f t="shared" si="49"/>
        <v>2903</v>
      </c>
      <c r="AI165">
        <f t="shared" si="50"/>
        <v>3465</v>
      </c>
    </row>
    <row r="166" spans="1:35" x14ac:dyDescent="0.35">
      <c r="A166" s="30">
        <v>159</v>
      </c>
      <c r="B166">
        <v>3537</v>
      </c>
      <c r="C166" t="s">
        <v>149</v>
      </c>
      <c r="D166">
        <v>3537</v>
      </c>
      <c r="E166">
        <v>7826</v>
      </c>
      <c r="F166">
        <v>315</v>
      </c>
      <c r="G166" s="89">
        <v>7826</v>
      </c>
      <c r="H166">
        <v>47</v>
      </c>
      <c r="I166">
        <v>29.78</v>
      </c>
      <c r="J166">
        <v>391.78</v>
      </c>
      <c r="K166" s="90">
        <v>2473016</v>
      </c>
      <c r="L166" s="13">
        <f t="shared" si="34"/>
        <v>7983</v>
      </c>
      <c r="M166" s="13">
        <f t="shared" si="35"/>
        <v>10</v>
      </c>
      <c r="N166" s="16">
        <f t="shared" si="36"/>
        <v>7993</v>
      </c>
      <c r="O166" s="13"/>
      <c r="P166" s="13">
        <f t="shared" si="37"/>
        <v>2514645</v>
      </c>
      <c r="Q166" s="13">
        <f t="shared" si="38"/>
        <v>2497746</v>
      </c>
      <c r="R166" s="13">
        <f t="shared" si="39"/>
        <v>0</v>
      </c>
      <c r="S166" s="13">
        <f t="shared" si="40"/>
        <v>2517795</v>
      </c>
      <c r="T166" s="13">
        <f t="shared" si="41"/>
        <v>0</v>
      </c>
      <c r="U166" s="11"/>
      <c r="V166" s="11"/>
      <c r="W166" s="11">
        <f t="shared" si="42"/>
        <v>3150</v>
      </c>
      <c r="X166" s="11">
        <f t="shared" si="43"/>
        <v>298</v>
      </c>
      <c r="Y166" s="11">
        <f t="shared" si="44"/>
        <v>470</v>
      </c>
      <c r="Z166" s="11">
        <f t="shared" si="45"/>
        <v>3918</v>
      </c>
      <c r="AA166" s="11">
        <f t="shared" si="46"/>
        <v>0</v>
      </c>
      <c r="AB166" s="11">
        <f t="shared" si="47"/>
        <v>0</v>
      </c>
      <c r="AD166">
        <f t="shared" si="48"/>
        <v>0</v>
      </c>
      <c r="AF166">
        <f t="shared" si="49"/>
        <v>0</v>
      </c>
      <c r="AI166">
        <f t="shared" si="50"/>
        <v>3537</v>
      </c>
    </row>
    <row r="167" spans="1:35" x14ac:dyDescent="0.35">
      <c r="A167" s="30">
        <v>160</v>
      </c>
      <c r="B167">
        <v>3555</v>
      </c>
      <c r="C167" t="s">
        <v>150</v>
      </c>
      <c r="D167">
        <v>3555</v>
      </c>
      <c r="E167">
        <v>7826</v>
      </c>
      <c r="F167">
        <v>601.29999999999995</v>
      </c>
      <c r="G167" s="89">
        <v>7826</v>
      </c>
      <c r="H167">
        <v>65.930000000000007</v>
      </c>
      <c r="I167">
        <v>21.79</v>
      </c>
      <c r="J167">
        <v>689.02</v>
      </c>
      <c r="K167" s="90">
        <v>4792642</v>
      </c>
      <c r="L167" s="13">
        <f t="shared" si="34"/>
        <v>7983</v>
      </c>
      <c r="M167" s="13">
        <f t="shared" si="35"/>
        <v>10</v>
      </c>
      <c r="N167" s="16">
        <f t="shared" si="36"/>
        <v>7993</v>
      </c>
      <c r="O167" s="13"/>
      <c r="P167" s="13">
        <f t="shared" si="37"/>
        <v>4800178</v>
      </c>
      <c r="Q167" s="13">
        <f t="shared" si="38"/>
        <v>4840568</v>
      </c>
      <c r="R167" s="13">
        <f t="shared" si="39"/>
        <v>40390</v>
      </c>
      <c r="S167" s="13">
        <f t="shared" si="40"/>
        <v>4806191</v>
      </c>
      <c r="T167" s="13">
        <f t="shared" si="41"/>
        <v>34377</v>
      </c>
      <c r="U167" s="11"/>
      <c r="V167" s="11"/>
      <c r="W167" s="11">
        <f t="shared" si="42"/>
        <v>6013</v>
      </c>
      <c r="X167" s="11">
        <f t="shared" si="43"/>
        <v>218</v>
      </c>
      <c r="Y167" s="11">
        <f t="shared" si="44"/>
        <v>659</v>
      </c>
      <c r="Z167" s="11">
        <f t="shared" si="45"/>
        <v>6890</v>
      </c>
      <c r="AA167" s="11">
        <f t="shared" si="46"/>
        <v>0</v>
      </c>
      <c r="AB167" s="11">
        <f t="shared" si="47"/>
        <v>34377</v>
      </c>
      <c r="AD167">
        <f t="shared" si="48"/>
        <v>40390</v>
      </c>
      <c r="AF167">
        <f t="shared" si="49"/>
        <v>6013</v>
      </c>
      <c r="AI167">
        <f t="shared" si="50"/>
        <v>3555</v>
      </c>
    </row>
    <row r="168" spans="1:35" x14ac:dyDescent="0.35">
      <c r="A168" s="30">
        <v>161</v>
      </c>
      <c r="B168">
        <v>3582</v>
      </c>
      <c r="C168" t="s">
        <v>93</v>
      </c>
      <c r="D168">
        <v>1968</v>
      </c>
      <c r="E168">
        <v>7826</v>
      </c>
      <c r="F168">
        <v>489.2</v>
      </c>
      <c r="G168" s="89">
        <v>7875</v>
      </c>
      <c r="H168">
        <v>78.19</v>
      </c>
      <c r="I168">
        <v>28.03</v>
      </c>
      <c r="J168">
        <v>595.41999999999996</v>
      </c>
      <c r="K168" s="90">
        <v>4028063</v>
      </c>
      <c r="L168" s="13">
        <f t="shared" si="34"/>
        <v>8032</v>
      </c>
      <c r="M168" s="13">
        <f t="shared" si="35"/>
        <v>0</v>
      </c>
      <c r="N168" s="16">
        <f t="shared" si="36"/>
        <v>8032</v>
      </c>
      <c r="O168" s="13"/>
      <c r="P168" s="13">
        <f t="shared" si="37"/>
        <v>3929254</v>
      </c>
      <c r="Q168" s="13">
        <f t="shared" si="38"/>
        <v>4068344</v>
      </c>
      <c r="R168" s="13">
        <f t="shared" si="39"/>
        <v>139090</v>
      </c>
      <c r="S168" s="13">
        <f t="shared" si="40"/>
        <v>3929254</v>
      </c>
      <c r="T168" s="13">
        <f t="shared" si="41"/>
        <v>139090</v>
      </c>
      <c r="U168" s="11"/>
      <c r="V168" s="11"/>
      <c r="W168" s="11">
        <f t="shared" si="42"/>
        <v>0</v>
      </c>
      <c r="X168" s="11">
        <f t="shared" si="43"/>
        <v>0</v>
      </c>
      <c r="Y168" s="11">
        <f t="shared" si="44"/>
        <v>0</v>
      </c>
      <c r="Z168" s="11">
        <f t="shared" si="45"/>
        <v>0</v>
      </c>
      <c r="AA168" s="11">
        <f t="shared" si="46"/>
        <v>5954.2</v>
      </c>
      <c r="AB168" s="11">
        <f t="shared" si="47"/>
        <v>139090</v>
      </c>
      <c r="AD168">
        <f t="shared" si="48"/>
        <v>139090</v>
      </c>
      <c r="AF168">
        <f t="shared" si="49"/>
        <v>0</v>
      </c>
      <c r="AI168">
        <f t="shared" si="50"/>
        <v>3582</v>
      </c>
    </row>
    <row r="169" spans="1:35" x14ac:dyDescent="0.35">
      <c r="A169" s="30">
        <v>162</v>
      </c>
      <c r="B169">
        <v>3600</v>
      </c>
      <c r="C169" t="s">
        <v>151</v>
      </c>
      <c r="D169">
        <v>3600</v>
      </c>
      <c r="E169">
        <v>7826</v>
      </c>
      <c r="F169" s="90">
        <v>2152.9</v>
      </c>
      <c r="G169" s="89">
        <v>7826</v>
      </c>
      <c r="H169">
        <v>330.62</v>
      </c>
      <c r="I169">
        <v>75.52</v>
      </c>
      <c r="J169" s="90">
        <v>2559.04</v>
      </c>
      <c r="K169" s="90">
        <v>17209374</v>
      </c>
      <c r="L169" s="13">
        <f t="shared" si="34"/>
        <v>7983</v>
      </c>
      <c r="M169" s="13">
        <f t="shared" si="35"/>
        <v>10</v>
      </c>
      <c r="N169" s="16">
        <f t="shared" si="36"/>
        <v>7993</v>
      </c>
      <c r="O169" s="13"/>
      <c r="P169" s="13">
        <f t="shared" si="37"/>
        <v>17186601</v>
      </c>
      <c r="Q169" s="13">
        <f t="shared" si="38"/>
        <v>17381468</v>
      </c>
      <c r="R169" s="13">
        <f t="shared" si="39"/>
        <v>194867</v>
      </c>
      <c r="S169" s="13">
        <f t="shared" si="40"/>
        <v>17208130</v>
      </c>
      <c r="T169" s="13">
        <f t="shared" si="41"/>
        <v>173338</v>
      </c>
      <c r="U169" s="11"/>
      <c r="V169" s="11"/>
      <c r="W169" s="11">
        <f t="shared" si="42"/>
        <v>21529</v>
      </c>
      <c r="X169" s="11">
        <f t="shared" si="43"/>
        <v>755</v>
      </c>
      <c r="Y169" s="11">
        <f t="shared" si="44"/>
        <v>3306</v>
      </c>
      <c r="Z169" s="11">
        <f t="shared" si="45"/>
        <v>25590</v>
      </c>
      <c r="AA169" s="11">
        <f t="shared" si="46"/>
        <v>0</v>
      </c>
      <c r="AB169" s="11">
        <f t="shared" si="47"/>
        <v>173338</v>
      </c>
      <c r="AD169">
        <f t="shared" si="48"/>
        <v>194867</v>
      </c>
      <c r="AF169">
        <f t="shared" si="49"/>
        <v>21529</v>
      </c>
      <c r="AI169">
        <f t="shared" si="50"/>
        <v>3600</v>
      </c>
    </row>
    <row r="170" spans="1:35" x14ac:dyDescent="0.35">
      <c r="A170" s="30">
        <v>163</v>
      </c>
      <c r="B170">
        <v>3609</v>
      </c>
      <c r="C170" t="s">
        <v>152</v>
      </c>
      <c r="D170">
        <v>3609</v>
      </c>
      <c r="E170">
        <v>7826</v>
      </c>
      <c r="F170">
        <v>453.4</v>
      </c>
      <c r="G170" s="89">
        <v>7826</v>
      </c>
      <c r="H170">
        <v>44.67</v>
      </c>
      <c r="I170">
        <v>29.71</v>
      </c>
      <c r="J170">
        <v>527.78</v>
      </c>
      <c r="K170" s="90">
        <v>3611699</v>
      </c>
      <c r="L170" s="13">
        <f t="shared" si="34"/>
        <v>7983</v>
      </c>
      <c r="M170" s="13">
        <f t="shared" si="35"/>
        <v>10</v>
      </c>
      <c r="N170" s="16">
        <f t="shared" si="36"/>
        <v>7993</v>
      </c>
      <c r="O170" s="13"/>
      <c r="P170" s="13">
        <f t="shared" si="37"/>
        <v>3619492</v>
      </c>
      <c r="Q170" s="13">
        <f t="shared" si="38"/>
        <v>3647816</v>
      </c>
      <c r="R170" s="13">
        <f t="shared" si="39"/>
        <v>28324</v>
      </c>
      <c r="S170" s="13">
        <f t="shared" si="40"/>
        <v>3624026</v>
      </c>
      <c r="T170" s="13">
        <f t="shared" si="41"/>
        <v>23790</v>
      </c>
      <c r="U170" s="11"/>
      <c r="V170" s="11"/>
      <c r="W170" s="11">
        <f t="shared" si="42"/>
        <v>4534</v>
      </c>
      <c r="X170" s="11">
        <f t="shared" si="43"/>
        <v>297</v>
      </c>
      <c r="Y170" s="11">
        <f t="shared" si="44"/>
        <v>447</v>
      </c>
      <c r="Z170" s="11">
        <f t="shared" si="45"/>
        <v>5278</v>
      </c>
      <c r="AA170" s="11">
        <f t="shared" si="46"/>
        <v>0</v>
      </c>
      <c r="AB170" s="11">
        <f t="shared" si="47"/>
        <v>23790</v>
      </c>
      <c r="AD170">
        <f t="shared" si="48"/>
        <v>28324</v>
      </c>
      <c r="AF170">
        <f t="shared" si="49"/>
        <v>4534</v>
      </c>
      <c r="AI170">
        <f t="shared" si="50"/>
        <v>3609</v>
      </c>
    </row>
    <row r="171" spans="1:35" x14ac:dyDescent="0.35">
      <c r="A171" s="30">
        <v>164</v>
      </c>
      <c r="B171">
        <v>3645</v>
      </c>
      <c r="C171" t="s">
        <v>153</v>
      </c>
      <c r="D171">
        <v>3645</v>
      </c>
      <c r="E171">
        <v>7826</v>
      </c>
      <c r="F171" s="90">
        <v>2616.4</v>
      </c>
      <c r="G171" s="89">
        <v>7826</v>
      </c>
      <c r="H171">
        <v>413.15</v>
      </c>
      <c r="I171">
        <v>66.98</v>
      </c>
      <c r="J171" s="90">
        <v>3096.53</v>
      </c>
      <c r="K171" s="90">
        <v>20914202</v>
      </c>
      <c r="L171" s="13">
        <f t="shared" si="34"/>
        <v>7983</v>
      </c>
      <c r="M171" s="13">
        <f t="shared" si="35"/>
        <v>10</v>
      </c>
      <c r="N171" s="16">
        <f t="shared" si="36"/>
        <v>7993</v>
      </c>
      <c r="O171" s="13"/>
      <c r="P171" s="13">
        <f t="shared" si="37"/>
        <v>20886721</v>
      </c>
      <c r="Q171" s="13">
        <f t="shared" si="38"/>
        <v>21123344</v>
      </c>
      <c r="R171" s="13">
        <f t="shared" si="39"/>
        <v>236623</v>
      </c>
      <c r="S171" s="13">
        <f t="shared" si="40"/>
        <v>20912885</v>
      </c>
      <c r="T171" s="13">
        <f t="shared" si="41"/>
        <v>210459</v>
      </c>
      <c r="U171" s="11"/>
      <c r="V171" s="11"/>
      <c r="W171" s="11">
        <f t="shared" si="42"/>
        <v>26164</v>
      </c>
      <c r="X171" s="11">
        <f t="shared" si="43"/>
        <v>670</v>
      </c>
      <c r="Y171" s="11">
        <f t="shared" si="44"/>
        <v>4132</v>
      </c>
      <c r="Z171" s="11">
        <f t="shared" si="45"/>
        <v>30966</v>
      </c>
      <c r="AA171" s="11">
        <f t="shared" si="46"/>
        <v>0</v>
      </c>
      <c r="AB171" s="11">
        <f t="shared" si="47"/>
        <v>210459</v>
      </c>
      <c r="AD171">
        <f t="shared" si="48"/>
        <v>236623</v>
      </c>
      <c r="AF171">
        <f t="shared" si="49"/>
        <v>26164</v>
      </c>
      <c r="AI171">
        <f t="shared" si="50"/>
        <v>3645</v>
      </c>
    </row>
    <row r="172" spans="1:35" x14ac:dyDescent="0.35">
      <c r="A172" s="30">
        <v>165</v>
      </c>
      <c r="B172">
        <v>3691</v>
      </c>
      <c r="C172" t="s">
        <v>191</v>
      </c>
      <c r="D172">
        <v>3691</v>
      </c>
      <c r="E172">
        <v>7826</v>
      </c>
      <c r="F172">
        <v>703.9</v>
      </c>
      <c r="G172" s="89">
        <v>7832</v>
      </c>
      <c r="H172">
        <v>112.26</v>
      </c>
      <c r="I172">
        <v>27.32</v>
      </c>
      <c r="J172">
        <v>843.48</v>
      </c>
      <c r="K172" s="90">
        <v>5496498</v>
      </c>
      <c r="L172" s="13">
        <f t="shared" si="34"/>
        <v>7989</v>
      </c>
      <c r="M172" s="13">
        <f t="shared" si="35"/>
        <v>4</v>
      </c>
      <c r="N172" s="16">
        <f t="shared" si="36"/>
        <v>7993</v>
      </c>
      <c r="O172" s="13"/>
      <c r="P172" s="13">
        <f t="shared" si="37"/>
        <v>5623457</v>
      </c>
      <c r="Q172" s="13">
        <f t="shared" si="38"/>
        <v>5551463</v>
      </c>
      <c r="R172" s="13">
        <f t="shared" si="39"/>
        <v>0</v>
      </c>
      <c r="S172" s="13">
        <f t="shared" si="40"/>
        <v>5626273</v>
      </c>
      <c r="T172" s="13">
        <f t="shared" si="41"/>
        <v>0</v>
      </c>
      <c r="U172" s="11"/>
      <c r="V172" s="11"/>
      <c r="W172" s="11">
        <f t="shared" si="42"/>
        <v>2816</v>
      </c>
      <c r="X172" s="11">
        <f t="shared" si="43"/>
        <v>109</v>
      </c>
      <c r="Y172" s="11">
        <f t="shared" si="44"/>
        <v>449</v>
      </c>
      <c r="Z172" s="11">
        <f t="shared" si="45"/>
        <v>3374</v>
      </c>
      <c r="AA172" s="11">
        <f t="shared" si="46"/>
        <v>5060.88</v>
      </c>
      <c r="AB172" s="11">
        <f t="shared" si="47"/>
        <v>0</v>
      </c>
      <c r="AD172">
        <f t="shared" si="48"/>
        <v>0</v>
      </c>
      <c r="AF172">
        <f t="shared" si="49"/>
        <v>0</v>
      </c>
      <c r="AI172">
        <f t="shared" si="50"/>
        <v>3691</v>
      </c>
    </row>
    <row r="173" spans="1:35" x14ac:dyDescent="0.35">
      <c r="A173" s="30">
        <v>166</v>
      </c>
      <c r="B173">
        <v>3715</v>
      </c>
      <c r="C173" t="s">
        <v>154</v>
      </c>
      <c r="D173">
        <v>3715</v>
      </c>
      <c r="E173">
        <v>7826</v>
      </c>
      <c r="F173" s="90">
        <v>7493.7</v>
      </c>
      <c r="G173" s="89">
        <v>7826</v>
      </c>
      <c r="H173">
        <v>818.46</v>
      </c>
      <c r="I173">
        <v>111.65</v>
      </c>
      <c r="J173" s="90">
        <v>8423.81</v>
      </c>
      <c r="K173" s="90">
        <v>59216212</v>
      </c>
      <c r="L173" s="13">
        <f t="shared" si="34"/>
        <v>7983</v>
      </c>
      <c r="M173" s="13">
        <f t="shared" si="35"/>
        <v>10</v>
      </c>
      <c r="N173" s="16">
        <f t="shared" si="36"/>
        <v>7993</v>
      </c>
      <c r="O173" s="13"/>
      <c r="P173" s="13">
        <f t="shared" si="37"/>
        <v>59822207</v>
      </c>
      <c r="Q173" s="13">
        <f t="shared" si="38"/>
        <v>59808374</v>
      </c>
      <c r="R173" s="13">
        <f t="shared" si="39"/>
        <v>0</v>
      </c>
      <c r="S173" s="13">
        <f t="shared" si="40"/>
        <v>59897144</v>
      </c>
      <c r="T173" s="13">
        <f t="shared" si="41"/>
        <v>0</v>
      </c>
      <c r="U173" s="11"/>
      <c r="V173" s="11"/>
      <c r="W173" s="11">
        <f t="shared" si="42"/>
        <v>74937</v>
      </c>
      <c r="X173" s="11">
        <f t="shared" si="43"/>
        <v>1117</v>
      </c>
      <c r="Y173" s="11">
        <f t="shared" si="44"/>
        <v>8185</v>
      </c>
      <c r="Z173" s="11">
        <f t="shared" si="45"/>
        <v>84239</v>
      </c>
      <c r="AA173" s="11">
        <f t="shared" si="46"/>
        <v>0</v>
      </c>
      <c r="AB173" s="11">
        <f t="shared" si="47"/>
        <v>0</v>
      </c>
      <c r="AD173">
        <f t="shared" si="48"/>
        <v>0</v>
      </c>
      <c r="AF173">
        <f t="shared" si="49"/>
        <v>0</v>
      </c>
      <c r="AI173">
        <f t="shared" si="50"/>
        <v>3715</v>
      </c>
    </row>
    <row r="174" spans="1:35" x14ac:dyDescent="0.35">
      <c r="A174" s="30">
        <v>167</v>
      </c>
      <c r="B174">
        <v>3744</v>
      </c>
      <c r="C174" t="s">
        <v>155</v>
      </c>
      <c r="D174">
        <v>3744</v>
      </c>
      <c r="E174">
        <v>7826</v>
      </c>
      <c r="F174">
        <v>678.4</v>
      </c>
      <c r="G174" s="89">
        <v>7826</v>
      </c>
      <c r="H174">
        <v>75.94</v>
      </c>
      <c r="I174">
        <v>31.53</v>
      </c>
      <c r="J174">
        <v>785.87</v>
      </c>
      <c r="K174" s="90">
        <v>5332636</v>
      </c>
      <c r="L174" s="13">
        <f t="shared" si="34"/>
        <v>7983</v>
      </c>
      <c r="M174" s="13">
        <f t="shared" si="35"/>
        <v>10</v>
      </c>
      <c r="N174" s="16">
        <f t="shared" si="36"/>
        <v>7993</v>
      </c>
      <c r="O174" s="13"/>
      <c r="P174" s="13">
        <f t="shared" si="37"/>
        <v>5415667</v>
      </c>
      <c r="Q174" s="13">
        <f t="shared" si="38"/>
        <v>5385962</v>
      </c>
      <c r="R174" s="13">
        <f t="shared" si="39"/>
        <v>0</v>
      </c>
      <c r="S174" s="13">
        <f t="shared" si="40"/>
        <v>5422451</v>
      </c>
      <c r="T174" s="13">
        <f t="shared" si="41"/>
        <v>0</v>
      </c>
      <c r="U174" s="11"/>
      <c r="V174" s="11"/>
      <c r="W174" s="11">
        <f t="shared" si="42"/>
        <v>6784</v>
      </c>
      <c r="X174" s="11">
        <f t="shared" si="43"/>
        <v>315</v>
      </c>
      <c r="Y174" s="11">
        <f t="shared" si="44"/>
        <v>759</v>
      </c>
      <c r="Z174" s="11">
        <f t="shared" si="45"/>
        <v>7858</v>
      </c>
      <c r="AA174" s="11">
        <f t="shared" si="46"/>
        <v>0</v>
      </c>
      <c r="AB174" s="11">
        <f t="shared" si="47"/>
        <v>0</v>
      </c>
      <c r="AD174">
        <f t="shared" si="48"/>
        <v>0</v>
      </c>
      <c r="AF174">
        <f t="shared" si="49"/>
        <v>0</v>
      </c>
      <c r="AI174">
        <f t="shared" si="50"/>
        <v>3744</v>
      </c>
    </row>
    <row r="175" spans="1:35" x14ac:dyDescent="0.35">
      <c r="A175" s="30">
        <v>168</v>
      </c>
      <c r="B175">
        <v>3798</v>
      </c>
      <c r="C175" t="s">
        <v>156</v>
      </c>
      <c r="D175">
        <v>3798</v>
      </c>
      <c r="E175">
        <v>7826</v>
      </c>
      <c r="F175">
        <v>586</v>
      </c>
      <c r="G175" s="89">
        <v>7826</v>
      </c>
      <c r="H175">
        <v>56.36</v>
      </c>
      <c r="I175">
        <v>24.7</v>
      </c>
      <c r="J175">
        <v>667.06</v>
      </c>
      <c r="K175" s="90">
        <v>4605601</v>
      </c>
      <c r="L175" s="13">
        <f t="shared" si="34"/>
        <v>7983</v>
      </c>
      <c r="M175" s="13">
        <f t="shared" si="35"/>
        <v>10</v>
      </c>
      <c r="N175" s="16">
        <f t="shared" si="36"/>
        <v>7993</v>
      </c>
      <c r="O175" s="13"/>
      <c r="P175" s="13">
        <f t="shared" si="37"/>
        <v>4678038</v>
      </c>
      <c r="Q175" s="13">
        <f t="shared" si="38"/>
        <v>4651657</v>
      </c>
      <c r="R175" s="13">
        <f t="shared" si="39"/>
        <v>0</v>
      </c>
      <c r="S175" s="13">
        <f t="shared" si="40"/>
        <v>4683898</v>
      </c>
      <c r="T175" s="13">
        <f t="shared" si="41"/>
        <v>0</v>
      </c>
      <c r="U175" s="11"/>
      <c r="V175" s="11"/>
      <c r="W175" s="11">
        <f t="shared" si="42"/>
        <v>5860</v>
      </c>
      <c r="X175" s="11">
        <f t="shared" si="43"/>
        <v>247</v>
      </c>
      <c r="Y175" s="11">
        <f t="shared" si="44"/>
        <v>564</v>
      </c>
      <c r="Z175" s="11">
        <f t="shared" si="45"/>
        <v>6671</v>
      </c>
      <c r="AA175" s="11">
        <f t="shared" si="46"/>
        <v>0</v>
      </c>
      <c r="AB175" s="11">
        <f t="shared" si="47"/>
        <v>0</v>
      </c>
      <c r="AD175">
        <f t="shared" si="48"/>
        <v>0</v>
      </c>
      <c r="AF175">
        <f t="shared" si="49"/>
        <v>0</v>
      </c>
      <c r="AI175">
        <f t="shared" si="50"/>
        <v>3798</v>
      </c>
    </row>
    <row r="176" spans="1:35" x14ac:dyDescent="0.35">
      <c r="A176" s="30">
        <v>169</v>
      </c>
      <c r="B176">
        <v>3816</v>
      </c>
      <c r="C176" t="s">
        <v>157</v>
      </c>
      <c r="D176">
        <v>3816</v>
      </c>
      <c r="E176">
        <v>7826</v>
      </c>
      <c r="F176">
        <v>299.8</v>
      </c>
      <c r="G176" s="89">
        <v>7826</v>
      </c>
      <c r="H176">
        <v>22.99</v>
      </c>
      <c r="I176">
        <v>13.29</v>
      </c>
      <c r="J176">
        <v>336.08</v>
      </c>
      <c r="K176" s="90">
        <v>2410408</v>
      </c>
      <c r="L176" s="13">
        <f t="shared" si="34"/>
        <v>7983</v>
      </c>
      <c r="M176" s="13">
        <f t="shared" si="35"/>
        <v>10</v>
      </c>
      <c r="N176" s="16">
        <f t="shared" si="36"/>
        <v>7993</v>
      </c>
      <c r="O176" s="13"/>
      <c r="P176" s="13">
        <f t="shared" si="37"/>
        <v>2393303</v>
      </c>
      <c r="Q176" s="13">
        <f t="shared" si="38"/>
        <v>2434512</v>
      </c>
      <c r="R176" s="13">
        <f t="shared" si="39"/>
        <v>41209</v>
      </c>
      <c r="S176" s="13">
        <f t="shared" si="40"/>
        <v>2396301</v>
      </c>
      <c r="T176" s="13">
        <f t="shared" si="41"/>
        <v>38211</v>
      </c>
      <c r="U176" s="11"/>
      <c r="V176" s="11"/>
      <c r="W176" s="11">
        <f t="shared" si="42"/>
        <v>2998</v>
      </c>
      <c r="X176" s="11">
        <f t="shared" si="43"/>
        <v>133</v>
      </c>
      <c r="Y176" s="11">
        <f t="shared" si="44"/>
        <v>230</v>
      </c>
      <c r="Z176" s="11">
        <f t="shared" si="45"/>
        <v>3361</v>
      </c>
      <c r="AA176" s="11">
        <f t="shared" si="46"/>
        <v>0</v>
      </c>
      <c r="AB176" s="11">
        <f t="shared" si="47"/>
        <v>38211</v>
      </c>
      <c r="AD176">
        <f t="shared" si="48"/>
        <v>41209</v>
      </c>
      <c r="AF176">
        <f t="shared" si="49"/>
        <v>2998</v>
      </c>
      <c r="AI176">
        <f t="shared" si="50"/>
        <v>3816</v>
      </c>
    </row>
    <row r="177" spans="1:35" x14ac:dyDescent="0.35">
      <c r="A177" s="30">
        <v>170</v>
      </c>
      <c r="B177">
        <v>3841</v>
      </c>
      <c r="C177" t="s">
        <v>158</v>
      </c>
      <c r="D177">
        <v>3841</v>
      </c>
      <c r="E177">
        <v>7826</v>
      </c>
      <c r="F177">
        <v>669</v>
      </c>
      <c r="G177" s="89">
        <v>7826</v>
      </c>
      <c r="H177">
        <v>86.82</v>
      </c>
      <c r="I177">
        <v>18.239999999999998</v>
      </c>
      <c r="J177">
        <v>774.06</v>
      </c>
      <c r="K177" s="90">
        <v>5286463</v>
      </c>
      <c r="L177" s="13">
        <f t="shared" si="34"/>
        <v>7983</v>
      </c>
      <c r="M177" s="13">
        <f t="shared" si="35"/>
        <v>10</v>
      </c>
      <c r="N177" s="16">
        <f t="shared" si="36"/>
        <v>7993</v>
      </c>
      <c r="O177" s="13"/>
      <c r="P177" s="13">
        <f t="shared" si="37"/>
        <v>5340627</v>
      </c>
      <c r="Q177" s="13">
        <f t="shared" si="38"/>
        <v>5339328</v>
      </c>
      <c r="R177" s="13">
        <f t="shared" si="39"/>
        <v>0</v>
      </c>
      <c r="S177" s="13">
        <f t="shared" si="40"/>
        <v>5347317</v>
      </c>
      <c r="T177" s="13">
        <f t="shared" si="41"/>
        <v>0</v>
      </c>
      <c r="U177" s="11"/>
      <c r="V177" s="11"/>
      <c r="W177" s="11">
        <f t="shared" si="42"/>
        <v>6690</v>
      </c>
      <c r="X177" s="11">
        <f t="shared" si="43"/>
        <v>182</v>
      </c>
      <c r="Y177" s="11">
        <f t="shared" si="44"/>
        <v>868</v>
      </c>
      <c r="Z177" s="11">
        <f t="shared" si="45"/>
        <v>7740</v>
      </c>
      <c r="AA177" s="11">
        <f t="shared" si="46"/>
        <v>0</v>
      </c>
      <c r="AB177" s="11">
        <f t="shared" si="47"/>
        <v>0</v>
      </c>
      <c r="AD177">
        <f t="shared" si="48"/>
        <v>0</v>
      </c>
      <c r="AF177">
        <f t="shared" si="49"/>
        <v>0</v>
      </c>
      <c r="AI177">
        <f t="shared" si="50"/>
        <v>3841</v>
      </c>
    </row>
    <row r="178" spans="1:35" x14ac:dyDescent="0.35">
      <c r="A178" s="30">
        <v>171</v>
      </c>
      <c r="B178">
        <v>3906</v>
      </c>
      <c r="C178" t="s">
        <v>159</v>
      </c>
      <c r="D178">
        <v>3906</v>
      </c>
      <c r="E178">
        <v>7826</v>
      </c>
      <c r="F178">
        <v>425.8</v>
      </c>
      <c r="G178" s="89">
        <v>7826</v>
      </c>
      <c r="H178">
        <v>57.4</v>
      </c>
      <c r="I178">
        <v>25.53</v>
      </c>
      <c r="J178">
        <v>508.73</v>
      </c>
      <c r="K178" s="90">
        <v>3423875</v>
      </c>
      <c r="L178" s="13">
        <f t="shared" si="34"/>
        <v>7983</v>
      </c>
      <c r="M178" s="13">
        <f t="shared" si="35"/>
        <v>10</v>
      </c>
      <c r="N178" s="16">
        <f t="shared" si="36"/>
        <v>7993</v>
      </c>
      <c r="O178" s="13"/>
      <c r="P178" s="13">
        <f t="shared" si="37"/>
        <v>3399161</v>
      </c>
      <c r="Q178" s="13">
        <f t="shared" si="38"/>
        <v>3458114</v>
      </c>
      <c r="R178" s="13">
        <f t="shared" si="39"/>
        <v>58953</v>
      </c>
      <c r="S178" s="13">
        <f t="shared" si="40"/>
        <v>3403419</v>
      </c>
      <c r="T178" s="13">
        <f t="shared" si="41"/>
        <v>54695</v>
      </c>
      <c r="U178" s="11"/>
      <c r="V178" s="11"/>
      <c r="W178" s="11">
        <f t="shared" si="42"/>
        <v>4258</v>
      </c>
      <c r="X178" s="11">
        <f t="shared" si="43"/>
        <v>255</v>
      </c>
      <c r="Y178" s="11">
        <f t="shared" si="44"/>
        <v>574</v>
      </c>
      <c r="Z178" s="11">
        <f t="shared" si="45"/>
        <v>5087</v>
      </c>
      <c r="AA178" s="11">
        <f t="shared" si="46"/>
        <v>0</v>
      </c>
      <c r="AB178" s="11">
        <f t="shared" si="47"/>
        <v>54695</v>
      </c>
      <c r="AD178">
        <f t="shared" si="48"/>
        <v>58953</v>
      </c>
      <c r="AF178">
        <f t="shared" si="49"/>
        <v>4258</v>
      </c>
      <c r="AI178">
        <f t="shared" si="50"/>
        <v>3906</v>
      </c>
    </row>
    <row r="179" spans="1:35" x14ac:dyDescent="0.35">
      <c r="A179" s="30">
        <v>172</v>
      </c>
      <c r="B179">
        <v>3942</v>
      </c>
      <c r="C179" t="s">
        <v>160</v>
      </c>
      <c r="D179">
        <v>3942</v>
      </c>
      <c r="E179">
        <v>7826</v>
      </c>
      <c r="F179">
        <v>619.5</v>
      </c>
      <c r="G179" s="89">
        <v>7826</v>
      </c>
      <c r="H179">
        <v>73.27</v>
      </c>
      <c r="I179">
        <v>9.23</v>
      </c>
      <c r="J179">
        <v>702</v>
      </c>
      <c r="K179" s="90">
        <v>5037596</v>
      </c>
      <c r="L179" s="13">
        <f t="shared" si="34"/>
        <v>7983</v>
      </c>
      <c r="M179" s="13">
        <f t="shared" si="35"/>
        <v>10</v>
      </c>
      <c r="N179" s="16">
        <f t="shared" si="36"/>
        <v>7993</v>
      </c>
      <c r="O179" s="13"/>
      <c r="P179" s="13">
        <f t="shared" si="37"/>
        <v>4945469</v>
      </c>
      <c r="Q179" s="13">
        <f t="shared" si="38"/>
        <v>5087972</v>
      </c>
      <c r="R179" s="13">
        <f t="shared" si="39"/>
        <v>142503</v>
      </c>
      <c r="S179" s="13">
        <f t="shared" si="40"/>
        <v>4951664</v>
      </c>
      <c r="T179" s="13">
        <f t="shared" si="41"/>
        <v>136308</v>
      </c>
      <c r="U179" s="11"/>
      <c r="V179" s="11"/>
      <c r="W179" s="11">
        <f t="shared" si="42"/>
        <v>6195</v>
      </c>
      <c r="X179" s="11">
        <f t="shared" si="43"/>
        <v>92</v>
      </c>
      <c r="Y179" s="11">
        <f t="shared" si="44"/>
        <v>733</v>
      </c>
      <c r="Z179" s="11">
        <f t="shared" si="45"/>
        <v>7020</v>
      </c>
      <c r="AA179" s="11">
        <f t="shared" si="46"/>
        <v>0</v>
      </c>
      <c r="AB179" s="11">
        <f t="shared" si="47"/>
        <v>136308</v>
      </c>
      <c r="AD179">
        <f t="shared" si="48"/>
        <v>142503</v>
      </c>
      <c r="AF179">
        <f t="shared" si="49"/>
        <v>6195</v>
      </c>
      <c r="AI179">
        <f t="shared" si="50"/>
        <v>3942</v>
      </c>
    </row>
    <row r="180" spans="1:35" x14ac:dyDescent="0.35">
      <c r="A180" s="30">
        <v>173</v>
      </c>
      <c r="B180">
        <v>3978</v>
      </c>
      <c r="C180" t="s">
        <v>94</v>
      </c>
      <c r="D180">
        <v>3978</v>
      </c>
      <c r="E180">
        <v>7826</v>
      </c>
      <c r="F180">
        <v>550</v>
      </c>
      <c r="G180" s="89">
        <v>7855</v>
      </c>
      <c r="H180">
        <v>85.02</v>
      </c>
      <c r="I180">
        <v>28.17</v>
      </c>
      <c r="J180">
        <v>663.19</v>
      </c>
      <c r="K180" s="90">
        <v>4258196</v>
      </c>
      <c r="L180" s="13">
        <f t="shared" si="34"/>
        <v>8012</v>
      </c>
      <c r="M180" s="13">
        <f t="shared" si="35"/>
        <v>0</v>
      </c>
      <c r="N180" s="16">
        <f t="shared" si="36"/>
        <v>8012</v>
      </c>
      <c r="O180" s="13"/>
      <c r="P180" s="13">
        <f t="shared" si="37"/>
        <v>4406600</v>
      </c>
      <c r="Q180" s="13">
        <f t="shared" si="38"/>
        <v>4300778</v>
      </c>
      <c r="R180" s="13">
        <f t="shared" si="39"/>
        <v>0</v>
      </c>
      <c r="S180" s="13">
        <f t="shared" si="40"/>
        <v>4406600</v>
      </c>
      <c r="T180" s="13">
        <f t="shared" si="41"/>
        <v>0</v>
      </c>
      <c r="U180" s="11"/>
      <c r="V180" s="11"/>
      <c r="W180" s="11">
        <f t="shared" si="42"/>
        <v>0</v>
      </c>
      <c r="X180" s="11">
        <f t="shared" si="43"/>
        <v>0</v>
      </c>
      <c r="Y180" s="11">
        <f t="shared" si="44"/>
        <v>0</v>
      </c>
      <c r="Z180" s="11">
        <f t="shared" si="45"/>
        <v>0</v>
      </c>
      <c r="AA180" s="11">
        <f t="shared" si="46"/>
        <v>6631.9000000000005</v>
      </c>
      <c r="AB180" s="11">
        <f t="shared" si="47"/>
        <v>0</v>
      </c>
      <c r="AD180">
        <f t="shared" si="48"/>
        <v>0</v>
      </c>
      <c r="AF180">
        <f t="shared" si="49"/>
        <v>0</v>
      </c>
      <c r="AI180">
        <f t="shared" si="50"/>
        <v>3978</v>
      </c>
    </row>
    <row r="181" spans="1:35" x14ac:dyDescent="0.35">
      <c r="A181" s="30">
        <v>174</v>
      </c>
      <c r="B181">
        <v>4023</v>
      </c>
      <c r="C181" t="s">
        <v>344</v>
      </c>
      <c r="D181">
        <v>4023</v>
      </c>
      <c r="E181">
        <v>7826</v>
      </c>
      <c r="F181">
        <v>660.3</v>
      </c>
      <c r="G181" s="89">
        <v>7851</v>
      </c>
      <c r="H181">
        <v>63.85</v>
      </c>
      <c r="I181">
        <v>13.21</v>
      </c>
      <c r="J181">
        <v>737.36</v>
      </c>
      <c r="K181" s="90">
        <v>5193437</v>
      </c>
      <c r="L181" s="13">
        <f t="shared" si="34"/>
        <v>8008</v>
      </c>
      <c r="M181" s="13">
        <f t="shared" si="35"/>
        <v>0</v>
      </c>
      <c r="N181" s="16">
        <f t="shared" si="36"/>
        <v>8008</v>
      </c>
      <c r="O181" s="13"/>
      <c r="P181" s="13">
        <f t="shared" si="37"/>
        <v>5287682</v>
      </c>
      <c r="Q181" s="13">
        <f t="shared" si="38"/>
        <v>5245371</v>
      </c>
      <c r="R181" s="13">
        <f t="shared" si="39"/>
        <v>0</v>
      </c>
      <c r="S181" s="13">
        <f t="shared" si="40"/>
        <v>5287682</v>
      </c>
      <c r="T181" s="13">
        <f t="shared" si="41"/>
        <v>0</v>
      </c>
      <c r="U181" s="11"/>
      <c r="V181" s="11"/>
      <c r="W181" s="11">
        <f t="shared" si="42"/>
        <v>0</v>
      </c>
      <c r="X181" s="11">
        <f t="shared" si="43"/>
        <v>0</v>
      </c>
      <c r="Y181" s="11">
        <f t="shared" si="44"/>
        <v>0</v>
      </c>
      <c r="Z181" s="11">
        <f t="shared" si="45"/>
        <v>0</v>
      </c>
      <c r="AA181" s="11">
        <f t="shared" si="46"/>
        <v>7373.6</v>
      </c>
      <c r="AB181" s="11">
        <f t="shared" si="47"/>
        <v>0</v>
      </c>
      <c r="AD181">
        <f t="shared" si="48"/>
        <v>0</v>
      </c>
      <c r="AF181">
        <f t="shared" si="49"/>
        <v>0</v>
      </c>
      <c r="AI181">
        <f t="shared" si="50"/>
        <v>4023</v>
      </c>
    </row>
    <row r="182" spans="1:35" x14ac:dyDescent="0.35">
      <c r="A182" s="30">
        <v>175</v>
      </c>
      <c r="B182">
        <v>4033</v>
      </c>
      <c r="C182" t="s">
        <v>161</v>
      </c>
      <c r="D182">
        <v>4033</v>
      </c>
      <c r="E182">
        <v>7826</v>
      </c>
      <c r="F182">
        <v>560.29999999999995</v>
      </c>
      <c r="G182" s="89">
        <v>7898</v>
      </c>
      <c r="H182">
        <v>64.599999999999994</v>
      </c>
      <c r="I182">
        <v>27.55</v>
      </c>
      <c r="J182">
        <v>652.45000000000005</v>
      </c>
      <c r="K182" s="90">
        <v>4537401</v>
      </c>
      <c r="L182" s="13">
        <f t="shared" si="34"/>
        <v>8055</v>
      </c>
      <c r="M182" s="13">
        <f t="shared" si="35"/>
        <v>0</v>
      </c>
      <c r="N182" s="16">
        <f t="shared" si="36"/>
        <v>8055</v>
      </c>
      <c r="O182" s="13"/>
      <c r="P182" s="13">
        <f t="shared" si="37"/>
        <v>4513217</v>
      </c>
      <c r="Q182" s="13">
        <f t="shared" si="38"/>
        <v>4582775</v>
      </c>
      <c r="R182" s="13">
        <f t="shared" si="39"/>
        <v>69558</v>
      </c>
      <c r="S182" s="13">
        <f t="shared" si="40"/>
        <v>4513217</v>
      </c>
      <c r="T182" s="13">
        <f t="shared" si="41"/>
        <v>69558</v>
      </c>
      <c r="U182" s="11"/>
      <c r="V182" s="11"/>
      <c r="W182" s="11">
        <f t="shared" si="42"/>
        <v>0</v>
      </c>
      <c r="X182" s="11">
        <f t="shared" si="43"/>
        <v>0</v>
      </c>
      <c r="Y182" s="11">
        <f t="shared" si="44"/>
        <v>0</v>
      </c>
      <c r="Z182" s="11">
        <f t="shared" si="45"/>
        <v>0</v>
      </c>
      <c r="AA182" s="11">
        <f t="shared" si="46"/>
        <v>6524.5</v>
      </c>
      <c r="AB182" s="11">
        <f t="shared" si="47"/>
        <v>69558</v>
      </c>
      <c r="AD182">
        <f t="shared" si="48"/>
        <v>69558</v>
      </c>
      <c r="AF182">
        <f t="shared" si="49"/>
        <v>0</v>
      </c>
      <c r="AI182">
        <f t="shared" si="50"/>
        <v>4033</v>
      </c>
    </row>
    <row r="183" spans="1:35" x14ac:dyDescent="0.35">
      <c r="A183" s="30">
        <v>176</v>
      </c>
      <c r="B183">
        <v>4041</v>
      </c>
      <c r="C183" t="s">
        <v>162</v>
      </c>
      <c r="D183">
        <v>4041</v>
      </c>
      <c r="E183">
        <v>7826</v>
      </c>
      <c r="F183" s="90">
        <v>1201.3</v>
      </c>
      <c r="G183" s="89">
        <v>7826</v>
      </c>
      <c r="H183">
        <v>267.85000000000002</v>
      </c>
      <c r="I183">
        <v>48.02</v>
      </c>
      <c r="J183" s="90">
        <v>1517.17</v>
      </c>
      <c r="K183" s="90">
        <v>9664327</v>
      </c>
      <c r="L183" s="13">
        <f t="shared" si="34"/>
        <v>7983</v>
      </c>
      <c r="M183" s="13">
        <f t="shared" si="35"/>
        <v>10</v>
      </c>
      <c r="N183" s="16">
        <f t="shared" si="36"/>
        <v>7993</v>
      </c>
      <c r="O183" s="13"/>
      <c r="P183" s="13">
        <f t="shared" si="37"/>
        <v>9589978</v>
      </c>
      <c r="Q183" s="13">
        <f t="shared" si="38"/>
        <v>9760970</v>
      </c>
      <c r="R183" s="13">
        <f t="shared" si="39"/>
        <v>170992</v>
      </c>
      <c r="S183" s="13">
        <f t="shared" si="40"/>
        <v>9601991</v>
      </c>
      <c r="T183" s="13">
        <f t="shared" si="41"/>
        <v>158979</v>
      </c>
      <c r="U183" s="11"/>
      <c r="V183" s="11"/>
      <c r="W183" s="11">
        <f t="shared" si="42"/>
        <v>12013</v>
      </c>
      <c r="X183" s="11">
        <f t="shared" si="43"/>
        <v>480</v>
      </c>
      <c r="Y183" s="11">
        <f t="shared" si="44"/>
        <v>2679</v>
      </c>
      <c r="Z183" s="11">
        <f t="shared" si="45"/>
        <v>15172</v>
      </c>
      <c r="AA183" s="11">
        <f t="shared" si="46"/>
        <v>0</v>
      </c>
      <c r="AB183" s="11">
        <f t="shared" si="47"/>
        <v>158979</v>
      </c>
      <c r="AD183">
        <f t="shared" si="48"/>
        <v>170992</v>
      </c>
      <c r="AF183">
        <f t="shared" si="49"/>
        <v>12013</v>
      </c>
      <c r="AI183">
        <f t="shared" si="50"/>
        <v>4041</v>
      </c>
    </row>
    <row r="184" spans="1:35" x14ac:dyDescent="0.35">
      <c r="A184" s="30">
        <v>177</v>
      </c>
      <c r="B184">
        <v>4043</v>
      </c>
      <c r="C184" t="s">
        <v>163</v>
      </c>
      <c r="D184">
        <v>4043</v>
      </c>
      <c r="E184">
        <v>7826</v>
      </c>
      <c r="F184">
        <v>671.9</v>
      </c>
      <c r="G184" s="89">
        <v>7826</v>
      </c>
      <c r="H184">
        <v>77.63</v>
      </c>
      <c r="I184">
        <v>30.71</v>
      </c>
      <c r="J184">
        <v>780.24</v>
      </c>
      <c r="K184" s="90">
        <v>5277072</v>
      </c>
      <c r="L184" s="13">
        <f t="shared" si="34"/>
        <v>7983</v>
      </c>
      <c r="M184" s="13">
        <f t="shared" si="35"/>
        <v>10</v>
      </c>
      <c r="N184" s="16">
        <f t="shared" si="36"/>
        <v>7993</v>
      </c>
      <c r="O184" s="13"/>
      <c r="P184" s="13">
        <f t="shared" si="37"/>
        <v>5363778</v>
      </c>
      <c r="Q184" s="13">
        <f t="shared" si="38"/>
        <v>5329843</v>
      </c>
      <c r="R184" s="13">
        <f t="shared" si="39"/>
        <v>0</v>
      </c>
      <c r="S184" s="13">
        <f t="shared" si="40"/>
        <v>5370497</v>
      </c>
      <c r="T184" s="13">
        <f t="shared" si="41"/>
        <v>0</v>
      </c>
      <c r="U184" s="11"/>
      <c r="V184" s="11"/>
      <c r="W184" s="11">
        <f t="shared" si="42"/>
        <v>6719</v>
      </c>
      <c r="X184" s="11">
        <f t="shared" si="43"/>
        <v>307</v>
      </c>
      <c r="Y184" s="11">
        <f t="shared" si="44"/>
        <v>776</v>
      </c>
      <c r="Z184" s="11">
        <f t="shared" si="45"/>
        <v>7802</v>
      </c>
      <c r="AA184" s="11">
        <f t="shared" si="46"/>
        <v>0</v>
      </c>
      <c r="AB184" s="11">
        <f t="shared" si="47"/>
        <v>0</v>
      </c>
      <c r="AD184">
        <f t="shared" si="48"/>
        <v>0</v>
      </c>
      <c r="AF184">
        <f t="shared" si="49"/>
        <v>0</v>
      </c>
      <c r="AI184">
        <f t="shared" si="50"/>
        <v>4043</v>
      </c>
    </row>
    <row r="185" spans="1:35" x14ac:dyDescent="0.35">
      <c r="A185" s="30">
        <v>178</v>
      </c>
      <c r="B185">
        <v>4068</v>
      </c>
      <c r="C185" t="s">
        <v>345</v>
      </c>
      <c r="D185">
        <v>4068</v>
      </c>
      <c r="E185">
        <v>7826</v>
      </c>
      <c r="F185">
        <v>444.8</v>
      </c>
      <c r="G185" s="89">
        <v>7826</v>
      </c>
      <c r="H185">
        <v>63.31</v>
      </c>
      <c r="I185">
        <v>24.48</v>
      </c>
      <c r="J185">
        <v>532.59</v>
      </c>
      <c r="K185" s="90">
        <v>3641438</v>
      </c>
      <c r="L185" s="13">
        <f t="shared" si="34"/>
        <v>7983</v>
      </c>
      <c r="M185" s="13">
        <f t="shared" si="35"/>
        <v>10</v>
      </c>
      <c r="N185" s="16">
        <f t="shared" si="36"/>
        <v>7993</v>
      </c>
      <c r="O185" s="13"/>
      <c r="P185" s="13">
        <f t="shared" si="37"/>
        <v>3550838</v>
      </c>
      <c r="Q185" s="13">
        <f t="shared" si="38"/>
        <v>3677852</v>
      </c>
      <c r="R185" s="13">
        <f t="shared" si="39"/>
        <v>127014</v>
      </c>
      <c r="S185" s="13">
        <f t="shared" si="40"/>
        <v>3555286</v>
      </c>
      <c r="T185" s="13">
        <f t="shared" si="41"/>
        <v>122566</v>
      </c>
      <c r="U185" s="11"/>
      <c r="V185" s="11"/>
      <c r="W185" s="11">
        <f t="shared" si="42"/>
        <v>4448</v>
      </c>
      <c r="X185" s="11">
        <f t="shared" si="43"/>
        <v>245</v>
      </c>
      <c r="Y185" s="11">
        <f t="shared" si="44"/>
        <v>633</v>
      </c>
      <c r="Z185" s="11">
        <f t="shared" si="45"/>
        <v>5326</v>
      </c>
      <c r="AA185" s="11">
        <f t="shared" si="46"/>
        <v>0</v>
      </c>
      <c r="AB185" s="11">
        <f t="shared" si="47"/>
        <v>122566</v>
      </c>
      <c r="AD185">
        <f t="shared" si="48"/>
        <v>127014</v>
      </c>
      <c r="AF185">
        <f t="shared" si="49"/>
        <v>4448</v>
      </c>
      <c r="AI185">
        <f t="shared" si="50"/>
        <v>4068</v>
      </c>
    </row>
    <row r="186" spans="1:35" x14ac:dyDescent="0.35">
      <c r="A186" s="30">
        <v>179</v>
      </c>
      <c r="B186">
        <v>4086</v>
      </c>
      <c r="C186" t="s">
        <v>346</v>
      </c>
      <c r="D186">
        <v>4086</v>
      </c>
      <c r="E186">
        <v>7826</v>
      </c>
      <c r="F186" s="90">
        <v>1706.9</v>
      </c>
      <c r="G186" s="89">
        <v>7893</v>
      </c>
      <c r="H186">
        <v>282.72000000000003</v>
      </c>
      <c r="I186">
        <v>42.93</v>
      </c>
      <c r="J186" s="90">
        <v>2032.55</v>
      </c>
      <c r="K186" s="90">
        <v>13815907</v>
      </c>
      <c r="L186" s="13">
        <f t="shared" si="34"/>
        <v>8050</v>
      </c>
      <c r="M186" s="13">
        <f t="shared" si="35"/>
        <v>0</v>
      </c>
      <c r="N186" s="16">
        <f t="shared" si="36"/>
        <v>8050</v>
      </c>
      <c r="O186" s="13"/>
      <c r="P186" s="13">
        <f t="shared" si="37"/>
        <v>13740545</v>
      </c>
      <c r="Q186" s="13">
        <f t="shared" si="38"/>
        <v>13954066</v>
      </c>
      <c r="R186" s="13">
        <f t="shared" si="39"/>
        <v>213521</v>
      </c>
      <c r="S186" s="13">
        <f t="shared" si="40"/>
        <v>13740545</v>
      </c>
      <c r="T186" s="13">
        <f t="shared" si="41"/>
        <v>213521</v>
      </c>
      <c r="U186" s="11"/>
      <c r="V186" s="11"/>
      <c r="W186" s="11">
        <f t="shared" si="42"/>
        <v>0</v>
      </c>
      <c r="X186" s="11">
        <f t="shared" si="43"/>
        <v>0</v>
      </c>
      <c r="Y186" s="11">
        <f t="shared" si="44"/>
        <v>0</v>
      </c>
      <c r="Z186" s="11">
        <f t="shared" si="45"/>
        <v>0</v>
      </c>
      <c r="AA186" s="11">
        <f t="shared" si="46"/>
        <v>20325.5</v>
      </c>
      <c r="AB186" s="11">
        <f t="shared" si="47"/>
        <v>213521</v>
      </c>
      <c r="AD186">
        <f t="shared" si="48"/>
        <v>213521</v>
      </c>
      <c r="AF186">
        <f t="shared" si="49"/>
        <v>0</v>
      </c>
      <c r="AI186">
        <f t="shared" si="50"/>
        <v>4086</v>
      </c>
    </row>
    <row r="187" spans="1:35" x14ac:dyDescent="0.35">
      <c r="A187" s="30">
        <v>180</v>
      </c>
      <c r="B187">
        <v>4104</v>
      </c>
      <c r="C187" t="s">
        <v>164</v>
      </c>
      <c r="D187">
        <v>4104</v>
      </c>
      <c r="E187">
        <v>7826</v>
      </c>
      <c r="F187" s="90">
        <v>5380.3</v>
      </c>
      <c r="G187" s="89">
        <v>7832</v>
      </c>
      <c r="H187">
        <v>784.18</v>
      </c>
      <c r="I187">
        <v>325.52999999999997</v>
      </c>
      <c r="J187" s="90">
        <v>6490.01</v>
      </c>
      <c r="K187" s="90">
        <v>41919214</v>
      </c>
      <c r="L187" s="13">
        <f t="shared" si="34"/>
        <v>7989</v>
      </c>
      <c r="M187" s="13">
        <f t="shared" si="35"/>
        <v>4</v>
      </c>
      <c r="N187" s="16">
        <f t="shared" si="36"/>
        <v>7993</v>
      </c>
      <c r="O187" s="13"/>
      <c r="P187" s="13">
        <f t="shared" si="37"/>
        <v>42983217</v>
      </c>
      <c r="Q187" s="13">
        <f t="shared" si="38"/>
        <v>42338406</v>
      </c>
      <c r="R187" s="13">
        <f t="shared" si="39"/>
        <v>0</v>
      </c>
      <c r="S187" s="13">
        <f t="shared" si="40"/>
        <v>43004738</v>
      </c>
      <c r="T187" s="13">
        <f t="shared" si="41"/>
        <v>0</v>
      </c>
      <c r="U187" s="11"/>
      <c r="V187" s="11"/>
      <c r="W187" s="11">
        <f t="shared" si="42"/>
        <v>21521</v>
      </c>
      <c r="X187" s="11">
        <f t="shared" si="43"/>
        <v>1302</v>
      </c>
      <c r="Y187" s="11">
        <f t="shared" si="44"/>
        <v>3137</v>
      </c>
      <c r="Z187" s="11">
        <f t="shared" si="45"/>
        <v>25960</v>
      </c>
      <c r="AA187" s="11">
        <f t="shared" si="46"/>
        <v>38940.06</v>
      </c>
      <c r="AB187" s="11">
        <f t="shared" si="47"/>
        <v>0</v>
      </c>
      <c r="AD187">
        <f t="shared" si="48"/>
        <v>0</v>
      </c>
      <c r="AF187">
        <f t="shared" si="49"/>
        <v>0</v>
      </c>
      <c r="AI187">
        <f t="shared" si="50"/>
        <v>4104</v>
      </c>
    </row>
    <row r="188" spans="1:35" x14ac:dyDescent="0.35">
      <c r="A188" s="30">
        <v>181</v>
      </c>
      <c r="B188">
        <v>4122</v>
      </c>
      <c r="C188" t="s">
        <v>165</v>
      </c>
      <c r="D188">
        <v>4122</v>
      </c>
      <c r="E188">
        <v>7826</v>
      </c>
      <c r="F188">
        <v>474</v>
      </c>
      <c r="G188" s="89">
        <v>7826</v>
      </c>
      <c r="H188">
        <v>53.3</v>
      </c>
      <c r="I188">
        <v>20.62</v>
      </c>
      <c r="J188">
        <v>547.91999999999996</v>
      </c>
      <c r="K188" s="90">
        <v>3815175</v>
      </c>
      <c r="L188" s="13">
        <f t="shared" si="34"/>
        <v>7983</v>
      </c>
      <c r="M188" s="13">
        <f t="shared" si="35"/>
        <v>10</v>
      </c>
      <c r="N188" s="16">
        <f t="shared" si="36"/>
        <v>7993</v>
      </c>
      <c r="O188" s="13"/>
      <c r="P188" s="13">
        <f t="shared" si="37"/>
        <v>3783942</v>
      </c>
      <c r="Q188" s="13">
        <f t="shared" si="38"/>
        <v>3853327</v>
      </c>
      <c r="R188" s="13">
        <f t="shared" si="39"/>
        <v>69385</v>
      </c>
      <c r="S188" s="13">
        <f t="shared" si="40"/>
        <v>3788682</v>
      </c>
      <c r="T188" s="13">
        <f t="shared" si="41"/>
        <v>64645</v>
      </c>
      <c r="U188" s="11"/>
      <c r="V188" s="11"/>
      <c r="W188" s="11">
        <f t="shared" si="42"/>
        <v>4740</v>
      </c>
      <c r="X188" s="11">
        <f t="shared" si="43"/>
        <v>206</v>
      </c>
      <c r="Y188" s="11">
        <f t="shared" si="44"/>
        <v>533</v>
      </c>
      <c r="Z188" s="11">
        <f t="shared" si="45"/>
        <v>5479</v>
      </c>
      <c r="AA188" s="11">
        <f t="shared" si="46"/>
        <v>0</v>
      </c>
      <c r="AB188" s="11">
        <f t="shared" si="47"/>
        <v>64645</v>
      </c>
      <c r="AD188">
        <f t="shared" si="48"/>
        <v>69385</v>
      </c>
      <c r="AF188">
        <f t="shared" si="49"/>
        <v>4740</v>
      </c>
      <c r="AI188">
        <f t="shared" si="50"/>
        <v>4122</v>
      </c>
    </row>
    <row r="189" spans="1:35" x14ac:dyDescent="0.35">
      <c r="A189" s="30">
        <v>182</v>
      </c>
      <c r="B189">
        <v>4131</v>
      </c>
      <c r="C189" t="s">
        <v>166</v>
      </c>
      <c r="D189">
        <v>4131</v>
      </c>
      <c r="E189">
        <v>7826</v>
      </c>
      <c r="F189" s="90">
        <v>3280.2</v>
      </c>
      <c r="G189" s="89">
        <v>7863</v>
      </c>
      <c r="H189">
        <v>613.41</v>
      </c>
      <c r="I189">
        <v>73.98</v>
      </c>
      <c r="J189" s="90">
        <v>3967.59</v>
      </c>
      <c r="K189" s="90">
        <v>26348913</v>
      </c>
      <c r="L189" s="13">
        <f t="shared" si="34"/>
        <v>8020</v>
      </c>
      <c r="M189" s="13">
        <f t="shared" si="35"/>
        <v>0</v>
      </c>
      <c r="N189" s="16">
        <f t="shared" si="36"/>
        <v>8020</v>
      </c>
      <c r="O189" s="13"/>
      <c r="P189" s="13">
        <f t="shared" si="37"/>
        <v>26307204</v>
      </c>
      <c r="Q189" s="13">
        <f t="shared" si="38"/>
        <v>26612402</v>
      </c>
      <c r="R189" s="13">
        <f t="shared" si="39"/>
        <v>305198</v>
      </c>
      <c r="S189" s="13">
        <f t="shared" si="40"/>
        <v>26307204</v>
      </c>
      <c r="T189" s="13">
        <f t="shared" si="41"/>
        <v>305198</v>
      </c>
      <c r="U189" s="11"/>
      <c r="V189" s="11"/>
      <c r="W189" s="11">
        <f t="shared" si="42"/>
        <v>0</v>
      </c>
      <c r="X189" s="11">
        <f t="shared" si="43"/>
        <v>0</v>
      </c>
      <c r="Y189" s="11">
        <f t="shared" si="44"/>
        <v>0</v>
      </c>
      <c r="Z189" s="11">
        <f t="shared" si="45"/>
        <v>0</v>
      </c>
      <c r="AA189" s="11">
        <f t="shared" si="46"/>
        <v>39675.9</v>
      </c>
      <c r="AB189" s="11">
        <f t="shared" si="47"/>
        <v>305198</v>
      </c>
      <c r="AD189">
        <f t="shared" si="48"/>
        <v>305198</v>
      </c>
      <c r="AF189">
        <f t="shared" si="49"/>
        <v>0</v>
      </c>
      <c r="AI189">
        <f t="shared" si="50"/>
        <v>4131</v>
      </c>
    </row>
    <row r="190" spans="1:35" x14ac:dyDescent="0.35">
      <c r="A190" s="30">
        <v>183</v>
      </c>
      <c r="B190">
        <v>4149</v>
      </c>
      <c r="C190" t="s">
        <v>347</v>
      </c>
      <c r="D190">
        <v>4149</v>
      </c>
      <c r="E190">
        <v>7826</v>
      </c>
      <c r="F190" s="90">
        <v>1529.5</v>
      </c>
      <c r="G190" s="89">
        <v>7831</v>
      </c>
      <c r="H190">
        <v>213.84</v>
      </c>
      <c r="I190">
        <v>57.92</v>
      </c>
      <c r="J190" s="90">
        <v>1801.26</v>
      </c>
      <c r="K190" s="90">
        <v>11795835</v>
      </c>
      <c r="L190" s="13">
        <f t="shared" si="34"/>
        <v>7988</v>
      </c>
      <c r="M190" s="13">
        <f t="shared" si="35"/>
        <v>5</v>
      </c>
      <c r="N190" s="16">
        <f t="shared" si="36"/>
        <v>7993</v>
      </c>
      <c r="O190" s="13"/>
      <c r="P190" s="13">
        <f t="shared" si="37"/>
        <v>12217646</v>
      </c>
      <c r="Q190" s="13">
        <f t="shared" si="38"/>
        <v>11913793</v>
      </c>
      <c r="R190" s="13">
        <f t="shared" si="39"/>
        <v>0</v>
      </c>
      <c r="S190" s="13">
        <f t="shared" si="40"/>
        <v>12225294</v>
      </c>
      <c r="T190" s="13">
        <f t="shared" si="41"/>
        <v>0</v>
      </c>
      <c r="U190" s="11"/>
      <c r="V190" s="11"/>
      <c r="W190" s="11">
        <f t="shared" si="42"/>
        <v>7648</v>
      </c>
      <c r="X190" s="11">
        <f t="shared" si="43"/>
        <v>290</v>
      </c>
      <c r="Y190" s="11">
        <f t="shared" si="44"/>
        <v>1069</v>
      </c>
      <c r="Z190" s="11">
        <f t="shared" si="45"/>
        <v>9007</v>
      </c>
      <c r="AA190" s="11">
        <f t="shared" si="46"/>
        <v>9006.2999999999993</v>
      </c>
      <c r="AB190" s="11">
        <f t="shared" si="47"/>
        <v>0</v>
      </c>
      <c r="AD190">
        <f t="shared" si="48"/>
        <v>0</v>
      </c>
      <c r="AF190">
        <f t="shared" si="49"/>
        <v>0</v>
      </c>
      <c r="AI190">
        <f t="shared" si="50"/>
        <v>4149</v>
      </c>
    </row>
    <row r="191" spans="1:35" x14ac:dyDescent="0.35">
      <c r="A191" s="30">
        <v>184</v>
      </c>
      <c r="B191">
        <v>4203</v>
      </c>
      <c r="C191" t="s">
        <v>167</v>
      </c>
      <c r="D191">
        <v>4203</v>
      </c>
      <c r="E191">
        <v>7826</v>
      </c>
      <c r="F191">
        <v>870.6</v>
      </c>
      <c r="G191" s="89">
        <v>7826</v>
      </c>
      <c r="H191">
        <v>89.46</v>
      </c>
      <c r="I191">
        <v>19.91</v>
      </c>
      <c r="J191">
        <v>979.97</v>
      </c>
      <c r="K191" s="90">
        <v>6933053</v>
      </c>
      <c r="L191" s="13">
        <f t="shared" si="34"/>
        <v>7983</v>
      </c>
      <c r="M191" s="13">
        <f t="shared" si="35"/>
        <v>10</v>
      </c>
      <c r="N191" s="16">
        <f t="shared" si="36"/>
        <v>7993</v>
      </c>
      <c r="O191" s="13"/>
      <c r="P191" s="13">
        <f t="shared" si="37"/>
        <v>6950000</v>
      </c>
      <c r="Q191" s="13">
        <f t="shared" si="38"/>
        <v>7002384</v>
      </c>
      <c r="R191" s="13">
        <f t="shared" si="39"/>
        <v>52384</v>
      </c>
      <c r="S191" s="13">
        <f t="shared" si="40"/>
        <v>6958706</v>
      </c>
      <c r="T191" s="13">
        <f t="shared" si="41"/>
        <v>43678</v>
      </c>
      <c r="U191" s="11"/>
      <c r="V191" s="11"/>
      <c r="W191" s="11">
        <f t="shared" si="42"/>
        <v>8706</v>
      </c>
      <c r="X191" s="11">
        <f t="shared" si="43"/>
        <v>199</v>
      </c>
      <c r="Y191" s="11">
        <f t="shared" si="44"/>
        <v>895</v>
      </c>
      <c r="Z191" s="11">
        <f t="shared" si="45"/>
        <v>9800</v>
      </c>
      <c r="AA191" s="11">
        <f t="shared" si="46"/>
        <v>0</v>
      </c>
      <c r="AB191" s="11">
        <f t="shared" si="47"/>
        <v>43678</v>
      </c>
      <c r="AD191">
        <f t="shared" si="48"/>
        <v>52384</v>
      </c>
      <c r="AF191">
        <f t="shared" si="49"/>
        <v>8706</v>
      </c>
      <c r="AI191">
        <f t="shared" si="50"/>
        <v>4203</v>
      </c>
    </row>
    <row r="192" spans="1:35" x14ac:dyDescent="0.35">
      <c r="A192" s="30">
        <v>185</v>
      </c>
      <c r="B192">
        <v>4212</v>
      </c>
      <c r="C192" t="s">
        <v>168</v>
      </c>
      <c r="D192">
        <v>4212</v>
      </c>
      <c r="E192">
        <v>7826</v>
      </c>
      <c r="F192">
        <v>287.39999999999998</v>
      </c>
      <c r="G192" s="89">
        <v>7826</v>
      </c>
      <c r="H192">
        <v>35.119999999999997</v>
      </c>
      <c r="I192">
        <v>23.08</v>
      </c>
      <c r="J192">
        <v>345.6</v>
      </c>
      <c r="K192" s="90">
        <v>2217888</v>
      </c>
      <c r="L192" s="13">
        <f t="shared" si="34"/>
        <v>7983</v>
      </c>
      <c r="M192" s="13">
        <f t="shared" si="35"/>
        <v>10</v>
      </c>
      <c r="N192" s="16">
        <f t="shared" si="36"/>
        <v>7993</v>
      </c>
      <c r="O192" s="13"/>
      <c r="P192" s="13">
        <f t="shared" si="37"/>
        <v>2294314</v>
      </c>
      <c r="Q192" s="13">
        <f t="shared" si="38"/>
        <v>2240067</v>
      </c>
      <c r="R192" s="13">
        <f t="shared" si="39"/>
        <v>0</v>
      </c>
      <c r="S192" s="13">
        <f t="shared" si="40"/>
        <v>2297188</v>
      </c>
      <c r="T192" s="13">
        <f t="shared" si="41"/>
        <v>0</v>
      </c>
      <c r="U192" s="11"/>
      <c r="V192" s="11"/>
      <c r="W192" s="11">
        <f t="shared" si="42"/>
        <v>2874</v>
      </c>
      <c r="X192" s="11">
        <f t="shared" si="43"/>
        <v>231</v>
      </c>
      <c r="Y192" s="11">
        <f t="shared" si="44"/>
        <v>351</v>
      </c>
      <c r="Z192" s="11">
        <f t="shared" si="45"/>
        <v>3456</v>
      </c>
      <c r="AA192" s="11">
        <f t="shared" si="46"/>
        <v>0</v>
      </c>
      <c r="AB192" s="11">
        <f t="shared" si="47"/>
        <v>0</v>
      </c>
      <c r="AD192">
        <f t="shared" si="48"/>
        <v>0</v>
      </c>
      <c r="AF192">
        <f t="shared" si="49"/>
        <v>0</v>
      </c>
      <c r="AI192">
        <f t="shared" si="50"/>
        <v>4212</v>
      </c>
    </row>
    <row r="193" spans="1:35" x14ac:dyDescent="0.35">
      <c r="A193" s="30">
        <v>186</v>
      </c>
      <c r="B193">
        <v>4269</v>
      </c>
      <c r="C193" t="s">
        <v>170</v>
      </c>
      <c r="D193">
        <v>4269</v>
      </c>
      <c r="E193">
        <v>7826</v>
      </c>
      <c r="F193">
        <v>493.7</v>
      </c>
      <c r="G193" s="89">
        <v>7880</v>
      </c>
      <c r="H193">
        <v>75.34</v>
      </c>
      <c r="I193">
        <v>27.45</v>
      </c>
      <c r="J193">
        <v>596.49</v>
      </c>
      <c r="K193" s="90">
        <v>3858048</v>
      </c>
      <c r="L193" s="13">
        <f t="shared" si="34"/>
        <v>8037</v>
      </c>
      <c r="M193" s="13">
        <f t="shared" si="35"/>
        <v>0</v>
      </c>
      <c r="N193" s="16">
        <f t="shared" si="36"/>
        <v>8037</v>
      </c>
      <c r="O193" s="13"/>
      <c r="P193" s="13">
        <f t="shared" si="37"/>
        <v>3967867</v>
      </c>
      <c r="Q193" s="13">
        <f t="shared" si="38"/>
        <v>3896628</v>
      </c>
      <c r="R193" s="13">
        <f t="shared" si="39"/>
        <v>0</v>
      </c>
      <c r="S193" s="13">
        <f t="shared" si="40"/>
        <v>3967867</v>
      </c>
      <c r="T193" s="13">
        <f t="shared" si="41"/>
        <v>0</v>
      </c>
      <c r="U193" s="11"/>
      <c r="V193" s="11"/>
      <c r="W193" s="11">
        <f t="shared" si="42"/>
        <v>0</v>
      </c>
      <c r="X193" s="11">
        <f t="shared" si="43"/>
        <v>0</v>
      </c>
      <c r="Y193" s="11">
        <f t="shared" si="44"/>
        <v>0</v>
      </c>
      <c r="Z193" s="11">
        <f t="shared" si="45"/>
        <v>0</v>
      </c>
      <c r="AA193" s="11">
        <f t="shared" si="46"/>
        <v>5964.9</v>
      </c>
      <c r="AB193" s="11">
        <f t="shared" si="47"/>
        <v>0</v>
      </c>
      <c r="AD193">
        <f t="shared" si="48"/>
        <v>0</v>
      </c>
      <c r="AF193">
        <f t="shared" si="49"/>
        <v>0</v>
      </c>
      <c r="AI193">
        <f t="shared" si="50"/>
        <v>4269</v>
      </c>
    </row>
    <row r="194" spans="1:35" x14ac:dyDescent="0.35">
      <c r="A194" s="30">
        <v>187</v>
      </c>
      <c r="B194">
        <v>4271</v>
      </c>
      <c r="C194" t="s">
        <v>169</v>
      </c>
      <c r="D194">
        <v>4271</v>
      </c>
      <c r="E194">
        <v>7826</v>
      </c>
      <c r="F194" s="90">
        <v>1154.5999999999999</v>
      </c>
      <c r="G194" s="89">
        <v>7826</v>
      </c>
      <c r="H194">
        <v>139.47</v>
      </c>
      <c r="I194">
        <v>32.93</v>
      </c>
      <c r="J194" s="90">
        <v>1327</v>
      </c>
      <c r="K194" s="90">
        <v>9345027</v>
      </c>
      <c r="L194" s="13">
        <f t="shared" si="34"/>
        <v>7983</v>
      </c>
      <c r="M194" s="13">
        <f t="shared" si="35"/>
        <v>10</v>
      </c>
      <c r="N194" s="16">
        <f t="shared" si="36"/>
        <v>7993</v>
      </c>
      <c r="O194" s="13"/>
      <c r="P194" s="13">
        <f t="shared" si="37"/>
        <v>9217172</v>
      </c>
      <c r="Q194" s="13">
        <f t="shared" si="38"/>
        <v>9438477</v>
      </c>
      <c r="R194" s="13">
        <f t="shared" si="39"/>
        <v>221305</v>
      </c>
      <c r="S194" s="13">
        <f t="shared" si="40"/>
        <v>9228718</v>
      </c>
      <c r="T194" s="13">
        <f t="shared" si="41"/>
        <v>209759</v>
      </c>
      <c r="U194" s="11"/>
      <c r="V194" s="11"/>
      <c r="W194" s="11">
        <f t="shared" si="42"/>
        <v>11546</v>
      </c>
      <c r="X194" s="11">
        <f t="shared" si="43"/>
        <v>329</v>
      </c>
      <c r="Y194" s="11">
        <f t="shared" si="44"/>
        <v>1395</v>
      </c>
      <c r="Z194" s="11">
        <f t="shared" si="45"/>
        <v>13270</v>
      </c>
      <c r="AA194" s="11">
        <f t="shared" si="46"/>
        <v>0</v>
      </c>
      <c r="AB194" s="11">
        <f t="shared" si="47"/>
        <v>209759</v>
      </c>
      <c r="AD194">
        <f t="shared" si="48"/>
        <v>221305</v>
      </c>
      <c r="AF194">
        <f t="shared" si="49"/>
        <v>11546</v>
      </c>
      <c r="AI194">
        <f t="shared" si="50"/>
        <v>4271</v>
      </c>
    </row>
    <row r="195" spans="1:35" x14ac:dyDescent="0.35">
      <c r="A195" s="30">
        <v>188</v>
      </c>
      <c r="B195">
        <v>4356</v>
      </c>
      <c r="C195" t="s">
        <v>171</v>
      </c>
      <c r="D195">
        <v>4356</v>
      </c>
      <c r="E195">
        <v>7826</v>
      </c>
      <c r="F195">
        <v>732.6</v>
      </c>
      <c r="G195" s="89">
        <v>7826</v>
      </c>
      <c r="H195">
        <v>122.6</v>
      </c>
      <c r="I195">
        <v>25.55</v>
      </c>
      <c r="J195">
        <v>880.75</v>
      </c>
      <c r="K195" s="90">
        <v>5680111</v>
      </c>
      <c r="L195" s="13">
        <f t="shared" si="34"/>
        <v>7983</v>
      </c>
      <c r="M195" s="13">
        <f t="shared" si="35"/>
        <v>10</v>
      </c>
      <c r="N195" s="16">
        <f t="shared" si="36"/>
        <v>7993</v>
      </c>
      <c r="O195" s="13"/>
      <c r="P195" s="13">
        <f t="shared" si="37"/>
        <v>5848346</v>
      </c>
      <c r="Q195" s="13">
        <f t="shared" si="38"/>
        <v>5736912</v>
      </c>
      <c r="R195" s="13">
        <f t="shared" si="39"/>
        <v>0</v>
      </c>
      <c r="S195" s="13">
        <f t="shared" si="40"/>
        <v>5855672</v>
      </c>
      <c r="T195" s="13">
        <f t="shared" si="41"/>
        <v>0</v>
      </c>
      <c r="U195" s="11"/>
      <c r="V195" s="11"/>
      <c r="W195" s="11">
        <f t="shared" si="42"/>
        <v>7326</v>
      </c>
      <c r="X195" s="11">
        <f t="shared" si="43"/>
        <v>256</v>
      </c>
      <c r="Y195" s="11">
        <f t="shared" si="44"/>
        <v>1226</v>
      </c>
      <c r="Z195" s="11">
        <f t="shared" si="45"/>
        <v>8808</v>
      </c>
      <c r="AA195" s="11">
        <f t="shared" si="46"/>
        <v>0</v>
      </c>
      <c r="AB195" s="11">
        <f t="shared" si="47"/>
        <v>0</v>
      </c>
      <c r="AD195">
        <f t="shared" si="48"/>
        <v>0</v>
      </c>
      <c r="AF195">
        <f t="shared" si="49"/>
        <v>0</v>
      </c>
      <c r="AI195">
        <f t="shared" si="50"/>
        <v>4356</v>
      </c>
    </row>
    <row r="196" spans="1:35" x14ac:dyDescent="0.35">
      <c r="A196" s="30">
        <v>189</v>
      </c>
      <c r="B196">
        <v>4419</v>
      </c>
      <c r="C196" t="s">
        <v>343</v>
      </c>
      <c r="D196">
        <v>4419</v>
      </c>
      <c r="E196">
        <v>7826</v>
      </c>
      <c r="F196">
        <v>794.9</v>
      </c>
      <c r="G196" s="89">
        <v>7828</v>
      </c>
      <c r="H196">
        <v>100.57</v>
      </c>
      <c r="I196">
        <v>20.32</v>
      </c>
      <c r="J196">
        <v>915.79</v>
      </c>
      <c r="K196" s="90">
        <v>6358684</v>
      </c>
      <c r="L196" s="13">
        <f t="shared" si="34"/>
        <v>7985</v>
      </c>
      <c r="M196" s="13">
        <f t="shared" si="35"/>
        <v>8</v>
      </c>
      <c r="N196" s="16">
        <f t="shared" si="36"/>
        <v>7993</v>
      </c>
      <c r="O196" s="13"/>
      <c r="P196" s="13">
        <f t="shared" si="37"/>
        <v>6347277</v>
      </c>
      <c r="Q196" s="13">
        <f t="shared" si="38"/>
        <v>6422271</v>
      </c>
      <c r="R196" s="13">
        <f t="shared" si="39"/>
        <v>74994</v>
      </c>
      <c r="S196" s="13">
        <f t="shared" si="40"/>
        <v>6353636</v>
      </c>
      <c r="T196" s="13">
        <f t="shared" si="41"/>
        <v>68635</v>
      </c>
      <c r="U196" s="11"/>
      <c r="V196" s="11"/>
      <c r="W196" s="11">
        <f t="shared" si="42"/>
        <v>6359</v>
      </c>
      <c r="X196" s="11">
        <f t="shared" si="43"/>
        <v>163</v>
      </c>
      <c r="Y196" s="11">
        <f t="shared" si="44"/>
        <v>805</v>
      </c>
      <c r="Z196" s="11">
        <f t="shared" si="45"/>
        <v>7327</v>
      </c>
      <c r="AA196" s="11">
        <f t="shared" si="46"/>
        <v>1831.58</v>
      </c>
      <c r="AB196" s="11">
        <f t="shared" si="47"/>
        <v>68635</v>
      </c>
      <c r="AD196">
        <f t="shared" si="48"/>
        <v>74994</v>
      </c>
      <c r="AF196">
        <f t="shared" si="49"/>
        <v>6359</v>
      </c>
      <c r="AI196">
        <f t="shared" si="50"/>
        <v>4419</v>
      </c>
    </row>
    <row r="197" spans="1:35" x14ac:dyDescent="0.35">
      <c r="A197" s="30">
        <v>190</v>
      </c>
      <c r="B197">
        <v>4437</v>
      </c>
      <c r="C197" t="s">
        <v>172</v>
      </c>
      <c r="D197">
        <v>4437</v>
      </c>
      <c r="E197">
        <v>7826</v>
      </c>
      <c r="F197">
        <v>454.4</v>
      </c>
      <c r="G197" s="89">
        <v>7826</v>
      </c>
      <c r="H197">
        <v>47.08</v>
      </c>
      <c r="I197">
        <v>21.65</v>
      </c>
      <c r="J197">
        <v>523.13</v>
      </c>
      <c r="K197" s="90">
        <v>3644568</v>
      </c>
      <c r="L197" s="13">
        <f t="shared" si="34"/>
        <v>7983</v>
      </c>
      <c r="M197" s="13">
        <f t="shared" si="35"/>
        <v>10</v>
      </c>
      <c r="N197" s="16">
        <f t="shared" si="36"/>
        <v>7993</v>
      </c>
      <c r="O197" s="13"/>
      <c r="P197" s="13">
        <f t="shared" si="37"/>
        <v>3627475</v>
      </c>
      <c r="Q197" s="13">
        <f t="shared" si="38"/>
        <v>3681014</v>
      </c>
      <c r="R197" s="13">
        <f t="shared" si="39"/>
        <v>53539</v>
      </c>
      <c r="S197" s="13">
        <f t="shared" si="40"/>
        <v>3632019</v>
      </c>
      <c r="T197" s="13">
        <f t="shared" si="41"/>
        <v>48995</v>
      </c>
      <c r="U197" s="11"/>
      <c r="V197" s="11"/>
      <c r="W197" s="11">
        <f t="shared" si="42"/>
        <v>4544</v>
      </c>
      <c r="X197" s="11">
        <f t="shared" si="43"/>
        <v>217</v>
      </c>
      <c r="Y197" s="11">
        <f t="shared" si="44"/>
        <v>471</v>
      </c>
      <c r="Z197" s="11">
        <f t="shared" si="45"/>
        <v>5232</v>
      </c>
      <c r="AA197" s="11">
        <f t="shared" si="46"/>
        <v>0</v>
      </c>
      <c r="AB197" s="11">
        <f t="shared" si="47"/>
        <v>48995</v>
      </c>
      <c r="AD197">
        <f t="shared" si="48"/>
        <v>53539</v>
      </c>
      <c r="AF197">
        <f t="shared" si="49"/>
        <v>4544</v>
      </c>
      <c r="AI197">
        <f t="shared" si="50"/>
        <v>4437</v>
      </c>
    </row>
    <row r="198" spans="1:35" x14ac:dyDescent="0.35">
      <c r="A198" s="30">
        <v>191</v>
      </c>
      <c r="B198">
        <v>4446</v>
      </c>
      <c r="C198" t="s">
        <v>173</v>
      </c>
      <c r="D198">
        <v>4446</v>
      </c>
      <c r="E198">
        <v>7826</v>
      </c>
      <c r="F198">
        <v>967.6</v>
      </c>
      <c r="G198" s="89">
        <v>7826</v>
      </c>
      <c r="H198">
        <v>127.37</v>
      </c>
      <c r="I198">
        <v>30.38</v>
      </c>
      <c r="J198" s="90">
        <v>1125.3499999999999</v>
      </c>
      <c r="K198" s="90">
        <v>7580264</v>
      </c>
      <c r="L198" s="13">
        <f t="shared" si="34"/>
        <v>7983</v>
      </c>
      <c r="M198" s="13">
        <f t="shared" si="35"/>
        <v>10</v>
      </c>
      <c r="N198" s="16">
        <f t="shared" si="36"/>
        <v>7993</v>
      </c>
      <c r="O198" s="13"/>
      <c r="P198" s="13">
        <f t="shared" si="37"/>
        <v>7724351</v>
      </c>
      <c r="Q198" s="13">
        <f t="shared" si="38"/>
        <v>7656067</v>
      </c>
      <c r="R198" s="13">
        <f t="shared" si="39"/>
        <v>0</v>
      </c>
      <c r="S198" s="13">
        <f t="shared" si="40"/>
        <v>7734027</v>
      </c>
      <c r="T198" s="13">
        <f t="shared" si="41"/>
        <v>0</v>
      </c>
      <c r="U198" s="11"/>
      <c r="V198" s="11"/>
      <c r="W198" s="11">
        <f t="shared" si="42"/>
        <v>9676</v>
      </c>
      <c r="X198" s="11">
        <f t="shared" si="43"/>
        <v>304</v>
      </c>
      <c r="Y198" s="11">
        <f t="shared" si="44"/>
        <v>1274</v>
      </c>
      <c r="Z198" s="11">
        <f t="shared" si="45"/>
        <v>11254</v>
      </c>
      <c r="AA198" s="11">
        <f t="shared" si="46"/>
        <v>0</v>
      </c>
      <c r="AB198" s="11">
        <f t="shared" si="47"/>
        <v>0</v>
      </c>
      <c r="AD198">
        <f t="shared" si="48"/>
        <v>0</v>
      </c>
      <c r="AF198">
        <f t="shared" si="49"/>
        <v>0</v>
      </c>
      <c r="AI198">
        <f t="shared" si="50"/>
        <v>4446</v>
      </c>
    </row>
    <row r="199" spans="1:35" x14ac:dyDescent="0.35">
      <c r="A199" s="30">
        <v>192</v>
      </c>
      <c r="B199">
        <v>4491</v>
      </c>
      <c r="C199" t="s">
        <v>174</v>
      </c>
      <c r="D199">
        <v>4491</v>
      </c>
      <c r="E199">
        <v>7826</v>
      </c>
      <c r="F199">
        <v>304.39999999999998</v>
      </c>
      <c r="G199" s="89">
        <v>7826</v>
      </c>
      <c r="H199">
        <v>46.68</v>
      </c>
      <c r="I199">
        <v>27.79</v>
      </c>
      <c r="J199">
        <v>378.87</v>
      </c>
      <c r="K199" s="90">
        <v>2503537</v>
      </c>
      <c r="L199" s="13">
        <f t="shared" si="34"/>
        <v>7983</v>
      </c>
      <c r="M199" s="13">
        <f t="shared" si="35"/>
        <v>10</v>
      </c>
      <c r="N199" s="16">
        <f t="shared" si="36"/>
        <v>7993</v>
      </c>
      <c r="O199" s="13"/>
      <c r="P199" s="13">
        <f t="shared" si="37"/>
        <v>2430025</v>
      </c>
      <c r="Q199" s="13">
        <f t="shared" si="38"/>
        <v>2528572</v>
      </c>
      <c r="R199" s="13">
        <f t="shared" si="39"/>
        <v>98547</v>
      </c>
      <c r="S199" s="13">
        <f t="shared" si="40"/>
        <v>2433069</v>
      </c>
      <c r="T199" s="13">
        <f t="shared" si="41"/>
        <v>95503</v>
      </c>
      <c r="U199" s="11"/>
      <c r="V199" s="11"/>
      <c r="W199" s="11">
        <f t="shared" si="42"/>
        <v>3044</v>
      </c>
      <c r="X199" s="11">
        <f t="shared" si="43"/>
        <v>278</v>
      </c>
      <c r="Y199" s="11">
        <f t="shared" si="44"/>
        <v>467</v>
      </c>
      <c r="Z199" s="11">
        <f t="shared" si="45"/>
        <v>3789</v>
      </c>
      <c r="AA199" s="11">
        <f t="shared" si="46"/>
        <v>0</v>
      </c>
      <c r="AB199" s="11">
        <f t="shared" si="47"/>
        <v>95503</v>
      </c>
      <c r="AD199">
        <f t="shared" si="48"/>
        <v>98547</v>
      </c>
      <c r="AF199">
        <f t="shared" si="49"/>
        <v>3044</v>
      </c>
      <c r="AI199">
        <f t="shared" si="50"/>
        <v>4491</v>
      </c>
    </row>
    <row r="200" spans="1:35" x14ac:dyDescent="0.35">
      <c r="A200" s="30">
        <v>193</v>
      </c>
      <c r="B200">
        <v>4505</v>
      </c>
      <c r="C200" t="s">
        <v>175</v>
      </c>
      <c r="D200">
        <v>4505</v>
      </c>
      <c r="E200">
        <v>7826</v>
      </c>
      <c r="F200">
        <v>206.4</v>
      </c>
      <c r="G200" s="89">
        <v>7865</v>
      </c>
      <c r="H200">
        <v>40.99</v>
      </c>
      <c r="I200">
        <v>23.61</v>
      </c>
      <c r="J200">
        <v>271</v>
      </c>
      <c r="K200" s="90">
        <v>1740525</v>
      </c>
      <c r="L200" s="13">
        <f t="shared" si="34"/>
        <v>8022</v>
      </c>
      <c r="M200" s="13">
        <f t="shared" si="35"/>
        <v>0</v>
      </c>
      <c r="N200" s="16">
        <f t="shared" si="36"/>
        <v>8022</v>
      </c>
      <c r="O200" s="13"/>
      <c r="P200" s="13">
        <f t="shared" si="37"/>
        <v>1655741</v>
      </c>
      <c r="Q200" s="13">
        <f t="shared" si="38"/>
        <v>1757930</v>
      </c>
      <c r="R200" s="13">
        <f t="shared" si="39"/>
        <v>102189</v>
      </c>
      <c r="S200" s="13">
        <f t="shared" si="40"/>
        <v>1655741</v>
      </c>
      <c r="T200" s="13">
        <f t="shared" si="41"/>
        <v>102189</v>
      </c>
      <c r="U200" s="11"/>
      <c r="V200" s="11"/>
      <c r="W200" s="11">
        <f t="shared" si="42"/>
        <v>0</v>
      </c>
      <c r="X200" s="11">
        <f t="shared" si="43"/>
        <v>0</v>
      </c>
      <c r="Y200" s="11">
        <f t="shared" si="44"/>
        <v>0</v>
      </c>
      <c r="Z200" s="11">
        <f t="shared" si="45"/>
        <v>0</v>
      </c>
      <c r="AA200" s="11">
        <f t="shared" si="46"/>
        <v>2710</v>
      </c>
      <c r="AB200" s="11">
        <f t="shared" si="47"/>
        <v>102189</v>
      </c>
      <c r="AD200">
        <f t="shared" si="48"/>
        <v>102189</v>
      </c>
      <c r="AF200">
        <f t="shared" si="49"/>
        <v>0</v>
      </c>
      <c r="AI200">
        <f t="shared" si="50"/>
        <v>4505</v>
      </c>
    </row>
    <row r="201" spans="1:35" x14ac:dyDescent="0.35">
      <c r="A201" s="30">
        <v>194</v>
      </c>
      <c r="B201">
        <v>4509</v>
      </c>
      <c r="C201" t="s">
        <v>176</v>
      </c>
      <c r="D201">
        <v>4509</v>
      </c>
      <c r="E201">
        <v>7826</v>
      </c>
      <c r="F201">
        <v>191</v>
      </c>
      <c r="G201" s="89">
        <v>7826</v>
      </c>
      <c r="H201">
        <v>28.79</v>
      </c>
      <c r="I201">
        <v>19.510000000000002</v>
      </c>
      <c r="J201">
        <v>239.3</v>
      </c>
      <c r="K201" s="90">
        <v>1557374</v>
      </c>
      <c r="L201" s="13">
        <f t="shared" ref="L201:L264" si="51">$O$3+G201</f>
        <v>7983</v>
      </c>
      <c r="M201" s="13">
        <f t="shared" ref="M201:M264" si="52">IF(L201&lt;$R$3,$R$3-L201,0)</f>
        <v>10</v>
      </c>
      <c r="N201" s="16">
        <f t="shared" ref="N201:N264" si="53">M201+L201</f>
        <v>7993</v>
      </c>
      <c r="O201" s="13"/>
      <c r="P201" s="13">
        <f t="shared" ref="P201:P264" si="54">ROUND(L201*F201,0)</f>
        <v>1524753</v>
      </c>
      <c r="Q201" s="13">
        <f t="shared" ref="Q201:Q264" si="55">ROUND(1.01*K201,0)</f>
        <v>1572948</v>
      </c>
      <c r="R201" s="13">
        <f t="shared" ref="R201:R264" si="56">IF(P201&lt;Q201,Q201-P201,0)</f>
        <v>48195</v>
      </c>
      <c r="S201" s="13">
        <f t="shared" ref="S201:S264" si="57">ROUND(N201*F201,0)</f>
        <v>1526663</v>
      </c>
      <c r="T201" s="13">
        <f t="shared" ref="T201:T264" si="58">IF(S201&lt;Q201,Q201-S201,0)</f>
        <v>46285</v>
      </c>
      <c r="U201" s="11"/>
      <c r="V201" s="11"/>
      <c r="W201" s="11">
        <f t="shared" ref="W201:W264" si="59">ROUND(M201*F201,0)</f>
        <v>1910</v>
      </c>
      <c r="X201" s="11">
        <f t="shared" ref="X201:X264" si="60">ROUND(M201*I201,0)</f>
        <v>195</v>
      </c>
      <c r="Y201" s="11">
        <f t="shared" ref="Y201:Y264" si="61">ROUND(M201*H201,0)</f>
        <v>288</v>
      </c>
      <c r="Z201" s="11">
        <f t="shared" ref="Z201:Z264" si="62">SUM(W201:Y201)</f>
        <v>2393</v>
      </c>
      <c r="AA201" s="11">
        <f t="shared" ref="AA201:AA264" si="63">IF(M201&lt;$R$1,($R$1-M201)*J201,0)</f>
        <v>0</v>
      </c>
      <c r="AB201" s="11">
        <f t="shared" ref="AB201:AB264" si="64">T201</f>
        <v>46285</v>
      </c>
      <c r="AD201">
        <f t="shared" ref="AD201:AD264" si="65">R201</f>
        <v>48195</v>
      </c>
      <c r="AF201">
        <f t="shared" ref="AF201:AF264" si="66">AD201-AB201</f>
        <v>1910</v>
      </c>
      <c r="AI201">
        <f t="shared" ref="AI201:AI264" si="67">B201</f>
        <v>4509</v>
      </c>
    </row>
    <row r="202" spans="1:35" x14ac:dyDescent="0.35">
      <c r="A202" s="30">
        <v>195</v>
      </c>
      <c r="B202">
        <v>4518</v>
      </c>
      <c r="C202" t="s">
        <v>177</v>
      </c>
      <c r="D202">
        <v>4518</v>
      </c>
      <c r="E202">
        <v>7826</v>
      </c>
      <c r="F202">
        <v>203.8</v>
      </c>
      <c r="G202" s="89">
        <v>7826</v>
      </c>
      <c r="H202">
        <v>20.32</v>
      </c>
      <c r="I202">
        <v>24.22</v>
      </c>
      <c r="J202">
        <v>248.34</v>
      </c>
      <c r="K202" s="90">
        <v>1522940</v>
      </c>
      <c r="L202" s="13">
        <f t="shared" si="51"/>
        <v>7983</v>
      </c>
      <c r="M202" s="13">
        <f t="shared" si="52"/>
        <v>10</v>
      </c>
      <c r="N202" s="16">
        <f t="shared" si="53"/>
        <v>7993</v>
      </c>
      <c r="O202" s="13"/>
      <c r="P202" s="13">
        <f t="shared" si="54"/>
        <v>1626935</v>
      </c>
      <c r="Q202" s="13">
        <f t="shared" si="55"/>
        <v>1538169</v>
      </c>
      <c r="R202" s="13">
        <f t="shared" si="56"/>
        <v>0</v>
      </c>
      <c r="S202" s="13">
        <f t="shared" si="57"/>
        <v>1628973</v>
      </c>
      <c r="T202" s="13">
        <f t="shared" si="58"/>
        <v>0</v>
      </c>
      <c r="U202" s="11"/>
      <c r="V202" s="11"/>
      <c r="W202" s="11">
        <f t="shared" si="59"/>
        <v>2038</v>
      </c>
      <c r="X202" s="11">
        <f t="shared" si="60"/>
        <v>242</v>
      </c>
      <c r="Y202" s="11">
        <f t="shared" si="61"/>
        <v>203</v>
      </c>
      <c r="Z202" s="11">
        <f t="shared" si="62"/>
        <v>2483</v>
      </c>
      <c r="AA202" s="11">
        <f t="shared" si="63"/>
        <v>0</v>
      </c>
      <c r="AB202" s="11">
        <f t="shared" si="64"/>
        <v>0</v>
      </c>
      <c r="AD202">
        <f t="shared" si="65"/>
        <v>0</v>
      </c>
      <c r="AF202">
        <f t="shared" si="66"/>
        <v>0</v>
      </c>
      <c r="AI202">
        <f t="shared" si="67"/>
        <v>4518</v>
      </c>
    </row>
    <row r="203" spans="1:35" x14ac:dyDescent="0.35">
      <c r="A203" s="30">
        <v>196</v>
      </c>
      <c r="B203">
        <v>4527</v>
      </c>
      <c r="C203" t="s">
        <v>178</v>
      </c>
      <c r="D203">
        <v>4527</v>
      </c>
      <c r="E203">
        <v>7826</v>
      </c>
      <c r="F203">
        <v>587.29999999999995</v>
      </c>
      <c r="G203" s="89">
        <v>7826</v>
      </c>
      <c r="H203">
        <v>97.12</v>
      </c>
      <c r="I203">
        <v>31.39</v>
      </c>
      <c r="J203">
        <v>715.81</v>
      </c>
      <c r="K203" s="90">
        <v>4683078</v>
      </c>
      <c r="L203" s="13">
        <f t="shared" si="51"/>
        <v>7983</v>
      </c>
      <c r="M203" s="13">
        <f t="shared" si="52"/>
        <v>10</v>
      </c>
      <c r="N203" s="16">
        <f t="shared" si="53"/>
        <v>7993</v>
      </c>
      <c r="O203" s="13"/>
      <c r="P203" s="13">
        <f t="shared" si="54"/>
        <v>4688416</v>
      </c>
      <c r="Q203" s="13">
        <f t="shared" si="55"/>
        <v>4729909</v>
      </c>
      <c r="R203" s="13">
        <f t="shared" si="56"/>
        <v>41493</v>
      </c>
      <c r="S203" s="13">
        <f t="shared" si="57"/>
        <v>4694289</v>
      </c>
      <c r="T203" s="13">
        <f t="shared" si="58"/>
        <v>35620</v>
      </c>
      <c r="U203" s="11"/>
      <c r="V203" s="11"/>
      <c r="W203" s="11">
        <f t="shared" si="59"/>
        <v>5873</v>
      </c>
      <c r="X203" s="11">
        <f t="shared" si="60"/>
        <v>314</v>
      </c>
      <c r="Y203" s="11">
        <f t="shared" si="61"/>
        <v>971</v>
      </c>
      <c r="Z203" s="11">
        <f t="shared" si="62"/>
        <v>7158</v>
      </c>
      <c r="AA203" s="11">
        <f t="shared" si="63"/>
        <v>0</v>
      </c>
      <c r="AB203" s="11">
        <f t="shared" si="64"/>
        <v>35620</v>
      </c>
      <c r="AD203">
        <f t="shared" si="65"/>
        <v>41493</v>
      </c>
      <c r="AF203">
        <f t="shared" si="66"/>
        <v>5873</v>
      </c>
      <c r="AI203">
        <f t="shared" si="67"/>
        <v>4527</v>
      </c>
    </row>
    <row r="204" spans="1:35" x14ac:dyDescent="0.35">
      <c r="A204" s="30">
        <v>197</v>
      </c>
      <c r="B204">
        <v>4536</v>
      </c>
      <c r="C204" t="s">
        <v>179</v>
      </c>
      <c r="D204">
        <v>4536</v>
      </c>
      <c r="E204">
        <v>7826</v>
      </c>
      <c r="F204" s="90">
        <v>1757.1</v>
      </c>
      <c r="G204" s="89">
        <v>7826</v>
      </c>
      <c r="H204">
        <v>237.46</v>
      </c>
      <c r="I204">
        <v>56.13</v>
      </c>
      <c r="J204" s="90">
        <v>2050.69</v>
      </c>
      <c r="K204" s="90">
        <v>13564806</v>
      </c>
      <c r="L204" s="13">
        <f t="shared" si="51"/>
        <v>7983</v>
      </c>
      <c r="M204" s="13">
        <f t="shared" si="52"/>
        <v>10</v>
      </c>
      <c r="N204" s="16">
        <f t="shared" si="53"/>
        <v>7993</v>
      </c>
      <c r="O204" s="13"/>
      <c r="P204" s="13">
        <f t="shared" si="54"/>
        <v>14026929</v>
      </c>
      <c r="Q204" s="13">
        <f t="shared" si="55"/>
        <v>13700454</v>
      </c>
      <c r="R204" s="13">
        <f t="shared" si="56"/>
        <v>0</v>
      </c>
      <c r="S204" s="13">
        <f t="shared" si="57"/>
        <v>14044500</v>
      </c>
      <c r="T204" s="13">
        <f t="shared" si="58"/>
        <v>0</v>
      </c>
      <c r="U204" s="11"/>
      <c r="V204" s="11"/>
      <c r="W204" s="11">
        <f t="shared" si="59"/>
        <v>17571</v>
      </c>
      <c r="X204" s="11">
        <f t="shared" si="60"/>
        <v>561</v>
      </c>
      <c r="Y204" s="11">
        <f t="shared" si="61"/>
        <v>2375</v>
      </c>
      <c r="Z204" s="11">
        <f t="shared" si="62"/>
        <v>20507</v>
      </c>
      <c r="AA204" s="11">
        <f t="shared" si="63"/>
        <v>0</v>
      </c>
      <c r="AB204" s="11">
        <f t="shared" si="64"/>
        <v>0</v>
      </c>
      <c r="AD204">
        <f t="shared" si="65"/>
        <v>0</v>
      </c>
      <c r="AF204">
        <f t="shared" si="66"/>
        <v>0</v>
      </c>
      <c r="AI204">
        <f t="shared" si="67"/>
        <v>4536</v>
      </c>
    </row>
    <row r="205" spans="1:35" x14ac:dyDescent="0.35">
      <c r="A205" s="30">
        <v>198</v>
      </c>
      <c r="B205">
        <v>4554</v>
      </c>
      <c r="C205" t="s">
        <v>180</v>
      </c>
      <c r="D205">
        <v>4554</v>
      </c>
      <c r="E205">
        <v>7826</v>
      </c>
      <c r="F205" s="90">
        <v>1080.3</v>
      </c>
      <c r="G205" s="89">
        <v>7826</v>
      </c>
      <c r="H205">
        <v>87.41</v>
      </c>
      <c r="I205">
        <v>14.14</v>
      </c>
      <c r="J205" s="90">
        <v>1181.8499999999999</v>
      </c>
      <c r="K205" s="90">
        <v>8589818</v>
      </c>
      <c r="L205" s="13">
        <f t="shared" si="51"/>
        <v>7983</v>
      </c>
      <c r="M205" s="13">
        <f t="shared" si="52"/>
        <v>10</v>
      </c>
      <c r="N205" s="16">
        <f t="shared" si="53"/>
        <v>7993</v>
      </c>
      <c r="O205" s="13"/>
      <c r="P205" s="13">
        <f t="shared" si="54"/>
        <v>8624035</v>
      </c>
      <c r="Q205" s="13">
        <f t="shared" si="55"/>
        <v>8675716</v>
      </c>
      <c r="R205" s="13">
        <f t="shared" si="56"/>
        <v>51681</v>
      </c>
      <c r="S205" s="13">
        <f t="shared" si="57"/>
        <v>8634838</v>
      </c>
      <c r="T205" s="13">
        <f t="shared" si="58"/>
        <v>40878</v>
      </c>
      <c r="U205" s="11"/>
      <c r="V205" s="11"/>
      <c r="W205" s="11">
        <f t="shared" si="59"/>
        <v>10803</v>
      </c>
      <c r="X205" s="11">
        <f t="shared" si="60"/>
        <v>141</v>
      </c>
      <c r="Y205" s="11">
        <f t="shared" si="61"/>
        <v>874</v>
      </c>
      <c r="Z205" s="11">
        <f t="shared" si="62"/>
        <v>11818</v>
      </c>
      <c r="AA205" s="11">
        <f t="shared" si="63"/>
        <v>0</v>
      </c>
      <c r="AB205" s="11">
        <f t="shared" si="64"/>
        <v>40878</v>
      </c>
      <c r="AD205">
        <f t="shared" si="65"/>
        <v>51681</v>
      </c>
      <c r="AF205">
        <f t="shared" si="66"/>
        <v>10803</v>
      </c>
      <c r="AI205">
        <f t="shared" si="67"/>
        <v>4554</v>
      </c>
    </row>
    <row r="206" spans="1:35" x14ac:dyDescent="0.35">
      <c r="A206" s="30">
        <v>199</v>
      </c>
      <c r="B206">
        <v>4572</v>
      </c>
      <c r="C206" t="s">
        <v>181</v>
      </c>
      <c r="D206">
        <v>4572</v>
      </c>
      <c r="E206">
        <v>7826</v>
      </c>
      <c r="F206">
        <v>219.4</v>
      </c>
      <c r="G206" s="89">
        <v>7826</v>
      </c>
      <c r="H206">
        <v>34.090000000000003</v>
      </c>
      <c r="I206">
        <v>24.93</v>
      </c>
      <c r="J206">
        <v>278.42</v>
      </c>
      <c r="K206" s="90">
        <v>1724850</v>
      </c>
      <c r="L206" s="13">
        <f t="shared" si="51"/>
        <v>7983</v>
      </c>
      <c r="M206" s="13">
        <f t="shared" si="52"/>
        <v>10</v>
      </c>
      <c r="N206" s="16">
        <f t="shared" si="53"/>
        <v>7993</v>
      </c>
      <c r="O206" s="13"/>
      <c r="P206" s="13">
        <f t="shared" si="54"/>
        <v>1751470</v>
      </c>
      <c r="Q206" s="13">
        <f t="shared" si="55"/>
        <v>1742099</v>
      </c>
      <c r="R206" s="13">
        <f t="shared" si="56"/>
        <v>0</v>
      </c>
      <c r="S206" s="13">
        <f t="shared" si="57"/>
        <v>1753664</v>
      </c>
      <c r="T206" s="13">
        <f t="shared" si="58"/>
        <v>0</v>
      </c>
      <c r="U206" s="11"/>
      <c r="V206" s="11"/>
      <c r="W206" s="11">
        <f t="shared" si="59"/>
        <v>2194</v>
      </c>
      <c r="X206" s="11">
        <f t="shared" si="60"/>
        <v>249</v>
      </c>
      <c r="Y206" s="11">
        <f t="shared" si="61"/>
        <v>341</v>
      </c>
      <c r="Z206" s="11">
        <f t="shared" si="62"/>
        <v>2784</v>
      </c>
      <c r="AA206" s="11">
        <f t="shared" si="63"/>
        <v>0</v>
      </c>
      <c r="AB206" s="11">
        <f t="shared" si="64"/>
        <v>0</v>
      </c>
      <c r="AD206">
        <f t="shared" si="65"/>
        <v>0</v>
      </c>
      <c r="AF206">
        <f t="shared" si="66"/>
        <v>0</v>
      </c>
      <c r="AI206">
        <f t="shared" si="67"/>
        <v>4572</v>
      </c>
    </row>
    <row r="207" spans="1:35" x14ac:dyDescent="0.35">
      <c r="A207" s="30">
        <v>200</v>
      </c>
      <c r="B207">
        <v>4581</v>
      </c>
      <c r="C207" t="s">
        <v>182</v>
      </c>
      <c r="D207">
        <v>4581</v>
      </c>
      <c r="E207">
        <v>7826</v>
      </c>
      <c r="F207" s="90">
        <v>4315.8999999999996</v>
      </c>
      <c r="G207" s="89">
        <v>7826</v>
      </c>
      <c r="H207">
        <v>714.39</v>
      </c>
      <c r="I207">
        <v>81.63</v>
      </c>
      <c r="J207" s="90">
        <v>5111.92</v>
      </c>
      <c r="K207" s="90">
        <v>34612833</v>
      </c>
      <c r="L207" s="13">
        <f t="shared" si="51"/>
        <v>7983</v>
      </c>
      <c r="M207" s="13">
        <f t="shared" si="52"/>
        <v>10</v>
      </c>
      <c r="N207" s="16">
        <f t="shared" si="53"/>
        <v>7993</v>
      </c>
      <c r="O207" s="13"/>
      <c r="P207" s="13">
        <f t="shared" si="54"/>
        <v>34453830</v>
      </c>
      <c r="Q207" s="13">
        <f t="shared" si="55"/>
        <v>34958961</v>
      </c>
      <c r="R207" s="13">
        <f t="shared" si="56"/>
        <v>505131</v>
      </c>
      <c r="S207" s="13">
        <f t="shared" si="57"/>
        <v>34496989</v>
      </c>
      <c r="T207" s="13">
        <f t="shared" si="58"/>
        <v>461972</v>
      </c>
      <c r="U207" s="11"/>
      <c r="V207" s="11"/>
      <c r="W207" s="11">
        <f t="shared" si="59"/>
        <v>43159</v>
      </c>
      <c r="X207" s="11">
        <f t="shared" si="60"/>
        <v>816</v>
      </c>
      <c r="Y207" s="11">
        <f t="shared" si="61"/>
        <v>7144</v>
      </c>
      <c r="Z207" s="11">
        <f t="shared" si="62"/>
        <v>51119</v>
      </c>
      <c r="AA207" s="11">
        <f t="shared" si="63"/>
        <v>0</v>
      </c>
      <c r="AB207" s="11">
        <f t="shared" si="64"/>
        <v>461972</v>
      </c>
      <c r="AD207">
        <f t="shared" si="65"/>
        <v>505131</v>
      </c>
      <c r="AF207">
        <f t="shared" si="66"/>
        <v>43159</v>
      </c>
      <c r="AI207">
        <f t="shared" si="67"/>
        <v>4581</v>
      </c>
    </row>
    <row r="208" spans="1:35" x14ac:dyDescent="0.35">
      <c r="A208" s="30">
        <v>201</v>
      </c>
      <c r="B208">
        <v>4599</v>
      </c>
      <c r="C208" t="s">
        <v>183</v>
      </c>
      <c r="D208">
        <v>4599</v>
      </c>
      <c r="E208">
        <v>7826</v>
      </c>
      <c r="F208">
        <v>573.6</v>
      </c>
      <c r="G208" s="89">
        <v>7903</v>
      </c>
      <c r="H208">
        <v>64.2</v>
      </c>
      <c r="I208">
        <v>27.31</v>
      </c>
      <c r="J208">
        <v>665.11</v>
      </c>
      <c r="K208" s="90">
        <v>4692801</v>
      </c>
      <c r="L208" s="13">
        <f t="shared" si="51"/>
        <v>8060</v>
      </c>
      <c r="M208" s="13">
        <f t="shared" si="52"/>
        <v>0</v>
      </c>
      <c r="N208" s="16">
        <f t="shared" si="53"/>
        <v>8060</v>
      </c>
      <c r="O208" s="13"/>
      <c r="P208" s="13">
        <f t="shared" si="54"/>
        <v>4623216</v>
      </c>
      <c r="Q208" s="13">
        <f t="shared" si="55"/>
        <v>4739729</v>
      </c>
      <c r="R208" s="13">
        <f t="shared" si="56"/>
        <v>116513</v>
      </c>
      <c r="S208" s="13">
        <f t="shared" si="57"/>
        <v>4623216</v>
      </c>
      <c r="T208" s="13">
        <f t="shared" si="58"/>
        <v>116513</v>
      </c>
      <c r="U208" s="11"/>
      <c r="V208" s="11"/>
      <c r="W208" s="11">
        <f t="shared" si="59"/>
        <v>0</v>
      </c>
      <c r="X208" s="11">
        <f t="shared" si="60"/>
        <v>0</v>
      </c>
      <c r="Y208" s="11">
        <f t="shared" si="61"/>
        <v>0</v>
      </c>
      <c r="Z208" s="11">
        <f t="shared" si="62"/>
        <v>0</v>
      </c>
      <c r="AA208" s="11">
        <f t="shared" si="63"/>
        <v>6651.1</v>
      </c>
      <c r="AB208" s="11">
        <f t="shared" si="64"/>
        <v>116513</v>
      </c>
      <c r="AD208">
        <f t="shared" si="65"/>
        <v>116513</v>
      </c>
      <c r="AF208">
        <f t="shared" si="66"/>
        <v>0</v>
      </c>
      <c r="AI208">
        <f t="shared" si="67"/>
        <v>4599</v>
      </c>
    </row>
    <row r="209" spans="1:35" x14ac:dyDescent="0.35">
      <c r="A209" s="30">
        <v>202</v>
      </c>
      <c r="B209">
        <v>4617</v>
      </c>
      <c r="C209" t="s">
        <v>184</v>
      </c>
      <c r="D209">
        <v>4617</v>
      </c>
      <c r="E209">
        <v>7826</v>
      </c>
      <c r="F209" s="90">
        <v>1398.9</v>
      </c>
      <c r="G209" s="89">
        <v>7826</v>
      </c>
      <c r="H209">
        <v>178.23</v>
      </c>
      <c r="I209">
        <v>29.45</v>
      </c>
      <c r="J209" s="90">
        <v>1606.58</v>
      </c>
      <c r="K209" s="90">
        <v>10846053</v>
      </c>
      <c r="L209" s="13">
        <f t="shared" si="51"/>
        <v>7983</v>
      </c>
      <c r="M209" s="13">
        <f t="shared" si="52"/>
        <v>10</v>
      </c>
      <c r="N209" s="16">
        <f t="shared" si="53"/>
        <v>7993</v>
      </c>
      <c r="O209" s="13"/>
      <c r="P209" s="13">
        <f t="shared" si="54"/>
        <v>11167419</v>
      </c>
      <c r="Q209" s="13">
        <f t="shared" si="55"/>
        <v>10954514</v>
      </c>
      <c r="R209" s="13">
        <f t="shared" si="56"/>
        <v>0</v>
      </c>
      <c r="S209" s="13">
        <f t="shared" si="57"/>
        <v>11181408</v>
      </c>
      <c r="T209" s="13">
        <f t="shared" si="58"/>
        <v>0</v>
      </c>
      <c r="U209" s="11"/>
      <c r="V209" s="11"/>
      <c r="W209" s="11">
        <f t="shared" si="59"/>
        <v>13989</v>
      </c>
      <c r="X209" s="11">
        <f t="shared" si="60"/>
        <v>295</v>
      </c>
      <c r="Y209" s="11">
        <f t="shared" si="61"/>
        <v>1782</v>
      </c>
      <c r="Z209" s="11">
        <f t="shared" si="62"/>
        <v>16066</v>
      </c>
      <c r="AA209" s="11">
        <f t="shared" si="63"/>
        <v>0</v>
      </c>
      <c r="AB209" s="11">
        <f t="shared" si="64"/>
        <v>0</v>
      </c>
      <c r="AD209">
        <f t="shared" si="65"/>
        <v>0</v>
      </c>
      <c r="AF209">
        <f t="shared" si="66"/>
        <v>0</v>
      </c>
      <c r="AI209">
        <f t="shared" si="67"/>
        <v>4617</v>
      </c>
    </row>
    <row r="210" spans="1:35" x14ac:dyDescent="0.35">
      <c r="A210" s="30">
        <v>203</v>
      </c>
      <c r="B210">
        <v>4644</v>
      </c>
      <c r="C210" t="s">
        <v>187</v>
      </c>
      <c r="D210">
        <v>4644</v>
      </c>
      <c r="E210">
        <v>7826</v>
      </c>
      <c r="F210">
        <v>451.9</v>
      </c>
      <c r="G210" s="89">
        <v>7880</v>
      </c>
      <c r="H210">
        <v>49.98</v>
      </c>
      <c r="I210">
        <v>43.44</v>
      </c>
      <c r="J210">
        <v>545.32000000000005</v>
      </c>
      <c r="K210" s="90">
        <v>3754820</v>
      </c>
      <c r="L210" s="13">
        <f t="shared" si="51"/>
        <v>8037</v>
      </c>
      <c r="M210" s="13">
        <f t="shared" si="52"/>
        <v>0</v>
      </c>
      <c r="N210" s="16">
        <f t="shared" si="53"/>
        <v>8037</v>
      </c>
      <c r="O210" s="13"/>
      <c r="P210" s="13">
        <f t="shared" si="54"/>
        <v>3631920</v>
      </c>
      <c r="Q210" s="13">
        <f t="shared" si="55"/>
        <v>3792368</v>
      </c>
      <c r="R210" s="13">
        <f t="shared" si="56"/>
        <v>160448</v>
      </c>
      <c r="S210" s="13">
        <f t="shared" si="57"/>
        <v>3631920</v>
      </c>
      <c r="T210" s="13">
        <f t="shared" si="58"/>
        <v>160448</v>
      </c>
      <c r="U210" s="11"/>
      <c r="V210" s="11"/>
      <c r="W210" s="11">
        <f t="shared" si="59"/>
        <v>0</v>
      </c>
      <c r="X210" s="11">
        <f t="shared" si="60"/>
        <v>0</v>
      </c>
      <c r="Y210" s="11">
        <f t="shared" si="61"/>
        <v>0</v>
      </c>
      <c r="Z210" s="11">
        <f t="shared" si="62"/>
        <v>0</v>
      </c>
      <c r="AA210" s="11">
        <f t="shared" si="63"/>
        <v>5453.2000000000007</v>
      </c>
      <c r="AB210" s="11">
        <f t="shared" si="64"/>
        <v>160448</v>
      </c>
      <c r="AD210">
        <f t="shared" si="65"/>
        <v>160448</v>
      </c>
      <c r="AF210">
        <f t="shared" si="66"/>
        <v>0</v>
      </c>
      <c r="AI210">
        <f t="shared" si="67"/>
        <v>4644</v>
      </c>
    </row>
    <row r="211" spans="1:35" x14ac:dyDescent="0.35">
      <c r="A211" s="30">
        <v>204</v>
      </c>
      <c r="B211">
        <v>4662</v>
      </c>
      <c r="C211" t="s">
        <v>185</v>
      </c>
      <c r="D211">
        <v>4662</v>
      </c>
      <c r="E211">
        <v>7826</v>
      </c>
      <c r="F211">
        <v>992.8</v>
      </c>
      <c r="G211" s="89">
        <v>7826</v>
      </c>
      <c r="H211">
        <v>101.49</v>
      </c>
      <c r="I211">
        <v>55.35</v>
      </c>
      <c r="J211" s="90">
        <v>1149.6400000000001</v>
      </c>
      <c r="K211" s="90">
        <v>7595916</v>
      </c>
      <c r="L211" s="13">
        <f t="shared" si="51"/>
        <v>7983</v>
      </c>
      <c r="M211" s="13">
        <f t="shared" si="52"/>
        <v>10</v>
      </c>
      <c r="N211" s="16">
        <f t="shared" si="53"/>
        <v>7993</v>
      </c>
      <c r="O211" s="13"/>
      <c r="P211" s="13">
        <f t="shared" si="54"/>
        <v>7925522</v>
      </c>
      <c r="Q211" s="13">
        <f t="shared" si="55"/>
        <v>7671875</v>
      </c>
      <c r="R211" s="13">
        <f t="shared" si="56"/>
        <v>0</v>
      </c>
      <c r="S211" s="13">
        <f t="shared" si="57"/>
        <v>7935450</v>
      </c>
      <c r="T211" s="13">
        <f t="shared" si="58"/>
        <v>0</v>
      </c>
      <c r="U211" s="11"/>
      <c r="V211" s="11"/>
      <c r="W211" s="11">
        <f t="shared" si="59"/>
        <v>9928</v>
      </c>
      <c r="X211" s="11">
        <f t="shared" si="60"/>
        <v>554</v>
      </c>
      <c r="Y211" s="11">
        <f t="shared" si="61"/>
        <v>1015</v>
      </c>
      <c r="Z211" s="11">
        <f t="shared" si="62"/>
        <v>11497</v>
      </c>
      <c r="AA211" s="11">
        <f t="shared" si="63"/>
        <v>0</v>
      </c>
      <c r="AB211" s="11">
        <f t="shared" si="64"/>
        <v>0</v>
      </c>
      <c r="AD211">
        <f t="shared" si="65"/>
        <v>0</v>
      </c>
      <c r="AF211">
        <f t="shared" si="66"/>
        <v>0</v>
      </c>
      <c r="AI211">
        <f t="shared" si="67"/>
        <v>4662</v>
      </c>
    </row>
    <row r="212" spans="1:35" x14ac:dyDescent="0.35">
      <c r="A212" s="30">
        <v>205</v>
      </c>
      <c r="B212">
        <v>4689</v>
      </c>
      <c r="C212" t="s">
        <v>186</v>
      </c>
      <c r="D212">
        <v>4689</v>
      </c>
      <c r="E212">
        <v>7826</v>
      </c>
      <c r="F212">
        <v>544.9</v>
      </c>
      <c r="G212" s="89">
        <v>7826</v>
      </c>
      <c r="H212">
        <v>67.88</v>
      </c>
      <c r="I212">
        <v>14.21</v>
      </c>
      <c r="J212">
        <v>626.99</v>
      </c>
      <c r="K212" s="90">
        <v>4172041</v>
      </c>
      <c r="L212" s="13">
        <f t="shared" si="51"/>
        <v>7983</v>
      </c>
      <c r="M212" s="13">
        <f t="shared" si="52"/>
        <v>10</v>
      </c>
      <c r="N212" s="16">
        <f t="shared" si="53"/>
        <v>7993</v>
      </c>
      <c r="O212" s="13"/>
      <c r="P212" s="13">
        <f t="shared" si="54"/>
        <v>4349937</v>
      </c>
      <c r="Q212" s="13">
        <f t="shared" si="55"/>
        <v>4213761</v>
      </c>
      <c r="R212" s="13">
        <f t="shared" si="56"/>
        <v>0</v>
      </c>
      <c r="S212" s="13">
        <f t="shared" si="57"/>
        <v>4355386</v>
      </c>
      <c r="T212" s="13">
        <f t="shared" si="58"/>
        <v>0</v>
      </c>
      <c r="U212" s="11"/>
      <c r="V212" s="11"/>
      <c r="W212" s="11">
        <f t="shared" si="59"/>
        <v>5449</v>
      </c>
      <c r="X212" s="11">
        <f t="shared" si="60"/>
        <v>142</v>
      </c>
      <c r="Y212" s="11">
        <f t="shared" si="61"/>
        <v>679</v>
      </c>
      <c r="Z212" s="11">
        <f t="shared" si="62"/>
        <v>6270</v>
      </c>
      <c r="AA212" s="11">
        <f t="shared" si="63"/>
        <v>0</v>
      </c>
      <c r="AB212" s="11">
        <f t="shared" si="64"/>
        <v>0</v>
      </c>
      <c r="AD212">
        <f t="shared" si="65"/>
        <v>0</v>
      </c>
      <c r="AF212">
        <f t="shared" si="66"/>
        <v>0</v>
      </c>
      <c r="AI212">
        <f t="shared" si="67"/>
        <v>4689</v>
      </c>
    </row>
    <row r="213" spans="1:35" x14ac:dyDescent="0.35">
      <c r="A213" s="30">
        <v>206</v>
      </c>
      <c r="B213">
        <v>4725</v>
      </c>
      <c r="C213" t="s">
        <v>188</v>
      </c>
      <c r="D213">
        <v>4725</v>
      </c>
      <c r="E213">
        <v>7826</v>
      </c>
      <c r="F213" s="90">
        <v>2843.8</v>
      </c>
      <c r="G213" s="89">
        <v>7826</v>
      </c>
      <c r="H213">
        <v>516.9</v>
      </c>
      <c r="I213">
        <v>50.09</v>
      </c>
      <c r="J213" s="90">
        <v>3410.79</v>
      </c>
      <c r="K213" s="90">
        <v>22786964</v>
      </c>
      <c r="L213" s="13">
        <f t="shared" si="51"/>
        <v>7983</v>
      </c>
      <c r="M213" s="13">
        <f t="shared" si="52"/>
        <v>10</v>
      </c>
      <c r="N213" s="16">
        <f t="shared" si="53"/>
        <v>7993</v>
      </c>
      <c r="O213" s="13"/>
      <c r="P213" s="13">
        <f t="shared" si="54"/>
        <v>22702055</v>
      </c>
      <c r="Q213" s="13">
        <f t="shared" si="55"/>
        <v>23014834</v>
      </c>
      <c r="R213" s="13">
        <f t="shared" si="56"/>
        <v>312779</v>
      </c>
      <c r="S213" s="13">
        <f t="shared" si="57"/>
        <v>22730493</v>
      </c>
      <c r="T213" s="13">
        <f t="shared" si="58"/>
        <v>284341</v>
      </c>
      <c r="U213" s="11"/>
      <c r="V213" s="11"/>
      <c r="W213" s="11">
        <f t="shared" si="59"/>
        <v>28438</v>
      </c>
      <c r="X213" s="11">
        <f t="shared" si="60"/>
        <v>501</v>
      </c>
      <c r="Y213" s="11">
        <f t="shared" si="61"/>
        <v>5169</v>
      </c>
      <c r="Z213" s="11">
        <f t="shared" si="62"/>
        <v>34108</v>
      </c>
      <c r="AA213" s="11">
        <f t="shared" si="63"/>
        <v>0</v>
      </c>
      <c r="AB213" s="11">
        <f t="shared" si="64"/>
        <v>284341</v>
      </c>
      <c r="AD213">
        <f t="shared" si="65"/>
        <v>312779</v>
      </c>
      <c r="AF213">
        <f t="shared" si="66"/>
        <v>28438</v>
      </c>
      <c r="AI213">
        <f t="shared" si="67"/>
        <v>4725</v>
      </c>
    </row>
    <row r="214" spans="1:35" x14ac:dyDescent="0.35">
      <c r="A214" s="30">
        <v>207</v>
      </c>
      <c r="B214">
        <v>4772</v>
      </c>
      <c r="C214" t="s">
        <v>58</v>
      </c>
      <c r="D214">
        <v>4772</v>
      </c>
      <c r="E214">
        <v>7826</v>
      </c>
      <c r="F214">
        <v>766.6</v>
      </c>
      <c r="G214" s="89">
        <v>7826</v>
      </c>
      <c r="H214">
        <v>110.39</v>
      </c>
      <c r="I214">
        <v>33.06</v>
      </c>
      <c r="J214">
        <v>910.05</v>
      </c>
      <c r="K214" s="90">
        <v>6126193</v>
      </c>
      <c r="L214" s="13">
        <f t="shared" si="51"/>
        <v>7983</v>
      </c>
      <c r="M214" s="13">
        <f t="shared" si="52"/>
        <v>10</v>
      </c>
      <c r="N214" s="16">
        <f t="shared" si="53"/>
        <v>7993</v>
      </c>
      <c r="O214" s="13"/>
      <c r="P214" s="13">
        <f t="shared" si="54"/>
        <v>6119768</v>
      </c>
      <c r="Q214" s="13">
        <f t="shared" si="55"/>
        <v>6187455</v>
      </c>
      <c r="R214" s="13">
        <f t="shared" si="56"/>
        <v>67687</v>
      </c>
      <c r="S214" s="13">
        <f t="shared" si="57"/>
        <v>6127434</v>
      </c>
      <c r="T214" s="13">
        <f t="shared" si="58"/>
        <v>60021</v>
      </c>
      <c r="U214" s="11"/>
      <c r="V214" s="11"/>
      <c r="W214" s="11">
        <f t="shared" si="59"/>
        <v>7666</v>
      </c>
      <c r="X214" s="11">
        <f t="shared" si="60"/>
        <v>331</v>
      </c>
      <c r="Y214" s="11">
        <f t="shared" si="61"/>
        <v>1104</v>
      </c>
      <c r="Z214" s="11">
        <f t="shared" si="62"/>
        <v>9101</v>
      </c>
      <c r="AA214" s="11">
        <f t="shared" si="63"/>
        <v>0</v>
      </c>
      <c r="AB214" s="11">
        <f t="shared" si="64"/>
        <v>60021</v>
      </c>
      <c r="AD214">
        <f t="shared" si="65"/>
        <v>67687</v>
      </c>
      <c r="AF214">
        <f t="shared" si="66"/>
        <v>7666</v>
      </c>
      <c r="AI214">
        <f t="shared" si="67"/>
        <v>4772</v>
      </c>
    </row>
    <row r="215" spans="1:35" x14ac:dyDescent="0.35">
      <c r="A215" s="30">
        <v>208</v>
      </c>
      <c r="B215">
        <v>4773</v>
      </c>
      <c r="C215" t="s">
        <v>199</v>
      </c>
      <c r="D215">
        <v>4773</v>
      </c>
      <c r="E215">
        <v>7826</v>
      </c>
      <c r="F215">
        <v>491</v>
      </c>
      <c r="G215" s="89">
        <v>7911</v>
      </c>
      <c r="H215">
        <v>62.39</v>
      </c>
      <c r="I215">
        <v>16.72</v>
      </c>
      <c r="J215">
        <v>570.11</v>
      </c>
      <c r="K215" s="90">
        <v>4007713</v>
      </c>
      <c r="L215" s="13">
        <f t="shared" si="51"/>
        <v>8068</v>
      </c>
      <c r="M215" s="13">
        <f t="shared" si="52"/>
        <v>0</v>
      </c>
      <c r="N215" s="16">
        <f t="shared" si="53"/>
        <v>8068</v>
      </c>
      <c r="O215" s="13"/>
      <c r="P215" s="13">
        <f t="shared" si="54"/>
        <v>3961388</v>
      </c>
      <c r="Q215" s="13">
        <f t="shared" si="55"/>
        <v>4047790</v>
      </c>
      <c r="R215" s="13">
        <f t="shared" si="56"/>
        <v>86402</v>
      </c>
      <c r="S215" s="13">
        <f t="shared" si="57"/>
        <v>3961388</v>
      </c>
      <c r="T215" s="13">
        <f t="shared" si="58"/>
        <v>86402</v>
      </c>
      <c r="U215" s="11"/>
      <c r="V215" s="11"/>
      <c r="W215" s="11">
        <f t="shared" si="59"/>
        <v>0</v>
      </c>
      <c r="X215" s="11">
        <f t="shared" si="60"/>
        <v>0</v>
      </c>
      <c r="Y215" s="11">
        <f t="shared" si="61"/>
        <v>0</v>
      </c>
      <c r="Z215" s="11">
        <f t="shared" si="62"/>
        <v>0</v>
      </c>
      <c r="AA215" s="11">
        <f t="shared" si="63"/>
        <v>5701.1</v>
      </c>
      <c r="AB215" s="11">
        <f t="shared" si="64"/>
        <v>86402</v>
      </c>
      <c r="AD215">
        <f t="shared" si="65"/>
        <v>86402</v>
      </c>
      <c r="AF215">
        <f t="shared" si="66"/>
        <v>0</v>
      </c>
      <c r="AI215">
        <f t="shared" si="67"/>
        <v>4773</v>
      </c>
    </row>
    <row r="216" spans="1:35" x14ac:dyDescent="0.35">
      <c r="A216" s="30">
        <v>209</v>
      </c>
      <c r="B216">
        <v>4774</v>
      </c>
      <c r="C216" t="s">
        <v>348</v>
      </c>
      <c r="D216">
        <v>4774</v>
      </c>
      <c r="E216">
        <v>7826</v>
      </c>
      <c r="F216" s="90">
        <v>1108.4000000000001</v>
      </c>
      <c r="G216" s="89">
        <v>7880</v>
      </c>
      <c r="H216">
        <v>213.57</v>
      </c>
      <c r="I216">
        <v>26.65</v>
      </c>
      <c r="J216" s="90">
        <v>1348.62</v>
      </c>
      <c r="K216" s="90">
        <v>8720008</v>
      </c>
      <c r="L216" s="13">
        <f t="shared" si="51"/>
        <v>8037</v>
      </c>
      <c r="M216" s="13">
        <f t="shared" si="52"/>
        <v>0</v>
      </c>
      <c r="N216" s="16">
        <f t="shared" si="53"/>
        <v>8037</v>
      </c>
      <c r="O216" s="13"/>
      <c r="P216" s="13">
        <f t="shared" si="54"/>
        <v>8908211</v>
      </c>
      <c r="Q216" s="13">
        <f t="shared" si="55"/>
        <v>8807208</v>
      </c>
      <c r="R216" s="13">
        <f t="shared" si="56"/>
        <v>0</v>
      </c>
      <c r="S216" s="13">
        <f t="shared" si="57"/>
        <v>8908211</v>
      </c>
      <c r="T216" s="13">
        <f t="shared" si="58"/>
        <v>0</v>
      </c>
      <c r="U216" s="11"/>
      <c r="V216" s="11"/>
      <c r="W216" s="11">
        <f t="shared" si="59"/>
        <v>0</v>
      </c>
      <c r="X216" s="11">
        <f t="shared" si="60"/>
        <v>0</v>
      </c>
      <c r="Y216" s="11">
        <f t="shared" si="61"/>
        <v>0</v>
      </c>
      <c r="Z216" s="11">
        <f t="shared" si="62"/>
        <v>0</v>
      </c>
      <c r="AA216" s="11">
        <f t="shared" si="63"/>
        <v>13486.199999999999</v>
      </c>
      <c r="AB216" s="11">
        <f t="shared" si="64"/>
        <v>0</v>
      </c>
      <c r="AD216">
        <f t="shared" si="65"/>
        <v>0</v>
      </c>
      <c r="AF216">
        <f t="shared" si="66"/>
        <v>0</v>
      </c>
      <c r="AI216">
        <f t="shared" si="67"/>
        <v>4774</v>
      </c>
    </row>
    <row r="217" spans="1:35" x14ac:dyDescent="0.35">
      <c r="A217" s="30">
        <v>210</v>
      </c>
      <c r="B217">
        <v>4776</v>
      </c>
      <c r="C217" t="s">
        <v>195</v>
      </c>
      <c r="D217">
        <v>4776</v>
      </c>
      <c r="E217">
        <v>7826</v>
      </c>
      <c r="F217">
        <v>471.6</v>
      </c>
      <c r="G217" s="89">
        <v>7958</v>
      </c>
      <c r="H217">
        <v>53.32</v>
      </c>
      <c r="I217">
        <v>26.59</v>
      </c>
      <c r="J217">
        <v>551.51</v>
      </c>
      <c r="K217" s="90">
        <v>3752197</v>
      </c>
      <c r="L217" s="13">
        <f t="shared" si="51"/>
        <v>8115</v>
      </c>
      <c r="M217" s="13">
        <f t="shared" si="52"/>
        <v>0</v>
      </c>
      <c r="N217" s="16">
        <f t="shared" si="53"/>
        <v>8115</v>
      </c>
      <c r="O217" s="13"/>
      <c r="P217" s="13">
        <f t="shared" si="54"/>
        <v>3827034</v>
      </c>
      <c r="Q217" s="13">
        <f t="shared" si="55"/>
        <v>3789719</v>
      </c>
      <c r="R217" s="13">
        <f t="shared" si="56"/>
        <v>0</v>
      </c>
      <c r="S217" s="13">
        <f t="shared" si="57"/>
        <v>3827034</v>
      </c>
      <c r="T217" s="13">
        <f t="shared" si="58"/>
        <v>0</v>
      </c>
      <c r="U217" s="11"/>
      <c r="V217" s="11"/>
      <c r="W217" s="11">
        <f t="shared" si="59"/>
        <v>0</v>
      </c>
      <c r="X217" s="11">
        <f t="shared" si="60"/>
        <v>0</v>
      </c>
      <c r="Y217" s="11">
        <f t="shared" si="61"/>
        <v>0</v>
      </c>
      <c r="Z217" s="11">
        <f t="shared" si="62"/>
        <v>0</v>
      </c>
      <c r="AA217" s="11">
        <f t="shared" si="63"/>
        <v>5515.1</v>
      </c>
      <c r="AB217" s="11">
        <f t="shared" si="64"/>
        <v>0</v>
      </c>
      <c r="AD217">
        <f t="shared" si="65"/>
        <v>0</v>
      </c>
      <c r="AF217">
        <f t="shared" si="66"/>
        <v>0</v>
      </c>
      <c r="AI217">
        <f t="shared" si="67"/>
        <v>4776</v>
      </c>
    </row>
    <row r="218" spans="1:35" x14ac:dyDescent="0.35">
      <c r="A218" s="30">
        <v>211</v>
      </c>
      <c r="B218">
        <v>4777</v>
      </c>
      <c r="C218" t="s">
        <v>194</v>
      </c>
      <c r="D218">
        <v>4777</v>
      </c>
      <c r="E218">
        <v>7826</v>
      </c>
      <c r="F218">
        <v>558.5</v>
      </c>
      <c r="G218" s="89">
        <v>7840</v>
      </c>
      <c r="H218">
        <v>46.9</v>
      </c>
      <c r="I218">
        <v>24.61</v>
      </c>
      <c r="J218">
        <v>630.01</v>
      </c>
      <c r="K218" s="90">
        <v>4274368</v>
      </c>
      <c r="L218" s="13">
        <f t="shared" si="51"/>
        <v>7997</v>
      </c>
      <c r="M218" s="13">
        <f t="shared" si="52"/>
        <v>0</v>
      </c>
      <c r="N218" s="16">
        <f t="shared" si="53"/>
        <v>7997</v>
      </c>
      <c r="O218" s="13"/>
      <c r="P218" s="13">
        <f t="shared" si="54"/>
        <v>4466325</v>
      </c>
      <c r="Q218" s="13">
        <f t="shared" si="55"/>
        <v>4317112</v>
      </c>
      <c r="R218" s="13">
        <f t="shared" si="56"/>
        <v>0</v>
      </c>
      <c r="S218" s="13">
        <f t="shared" si="57"/>
        <v>4466325</v>
      </c>
      <c r="T218" s="13">
        <f t="shared" si="58"/>
        <v>0</v>
      </c>
      <c r="U218" s="11"/>
      <c r="V218" s="11"/>
      <c r="W218" s="11">
        <f t="shared" si="59"/>
        <v>0</v>
      </c>
      <c r="X218" s="11">
        <f t="shared" si="60"/>
        <v>0</v>
      </c>
      <c r="Y218" s="11">
        <f t="shared" si="61"/>
        <v>0</v>
      </c>
      <c r="Z218" s="11">
        <f t="shared" si="62"/>
        <v>0</v>
      </c>
      <c r="AA218" s="11">
        <f t="shared" si="63"/>
        <v>6300.1</v>
      </c>
      <c r="AB218" s="11">
        <f t="shared" si="64"/>
        <v>0</v>
      </c>
      <c r="AD218">
        <f t="shared" si="65"/>
        <v>0</v>
      </c>
      <c r="AF218">
        <f t="shared" si="66"/>
        <v>0</v>
      </c>
      <c r="AI218">
        <f t="shared" si="67"/>
        <v>4777</v>
      </c>
    </row>
    <row r="219" spans="1:35" x14ac:dyDescent="0.35">
      <c r="A219" s="30">
        <v>212</v>
      </c>
      <c r="B219">
        <v>4778</v>
      </c>
      <c r="C219" t="s">
        <v>193</v>
      </c>
      <c r="D219">
        <v>4778</v>
      </c>
      <c r="E219">
        <v>7826</v>
      </c>
      <c r="F219">
        <v>231.5</v>
      </c>
      <c r="G219" s="89">
        <v>7828</v>
      </c>
      <c r="H219">
        <v>41.12</v>
      </c>
      <c r="I219">
        <v>24.28</v>
      </c>
      <c r="J219">
        <v>296.89999999999998</v>
      </c>
      <c r="K219" s="90">
        <v>1903770</v>
      </c>
      <c r="L219" s="13">
        <f t="shared" si="51"/>
        <v>7985</v>
      </c>
      <c r="M219" s="13">
        <f t="shared" si="52"/>
        <v>8</v>
      </c>
      <c r="N219" s="16">
        <f t="shared" si="53"/>
        <v>7993</v>
      </c>
      <c r="O219" s="13"/>
      <c r="P219" s="13">
        <f t="shared" si="54"/>
        <v>1848528</v>
      </c>
      <c r="Q219" s="13">
        <f t="shared" si="55"/>
        <v>1922808</v>
      </c>
      <c r="R219" s="13">
        <f t="shared" si="56"/>
        <v>74280</v>
      </c>
      <c r="S219" s="13">
        <f t="shared" si="57"/>
        <v>1850380</v>
      </c>
      <c r="T219" s="13">
        <f t="shared" si="58"/>
        <v>72428</v>
      </c>
      <c r="U219" s="11"/>
      <c r="V219" s="11"/>
      <c r="W219" s="11">
        <f t="shared" si="59"/>
        <v>1852</v>
      </c>
      <c r="X219" s="11">
        <f t="shared" si="60"/>
        <v>194</v>
      </c>
      <c r="Y219" s="11">
        <f t="shared" si="61"/>
        <v>329</v>
      </c>
      <c r="Z219" s="11">
        <f t="shared" si="62"/>
        <v>2375</v>
      </c>
      <c r="AA219" s="11">
        <f t="shared" si="63"/>
        <v>593.79999999999995</v>
      </c>
      <c r="AB219" s="11">
        <f t="shared" si="64"/>
        <v>72428</v>
      </c>
      <c r="AD219">
        <f t="shared" si="65"/>
        <v>74280</v>
      </c>
      <c r="AF219">
        <f t="shared" si="66"/>
        <v>1852</v>
      </c>
      <c r="AI219">
        <f t="shared" si="67"/>
        <v>4778</v>
      </c>
    </row>
    <row r="220" spans="1:35" x14ac:dyDescent="0.35">
      <c r="A220" s="30">
        <v>213</v>
      </c>
      <c r="B220">
        <v>4779</v>
      </c>
      <c r="C220" t="s">
        <v>196</v>
      </c>
      <c r="D220">
        <v>4779</v>
      </c>
      <c r="E220">
        <v>7826</v>
      </c>
      <c r="F220" s="90">
        <v>2191.6999999999998</v>
      </c>
      <c r="G220" s="89">
        <v>7826</v>
      </c>
      <c r="H220">
        <v>178.23</v>
      </c>
      <c r="I220">
        <v>27.81</v>
      </c>
      <c r="J220" s="90">
        <v>2397.7399999999998</v>
      </c>
      <c r="K220" s="90">
        <v>16790683</v>
      </c>
      <c r="L220" s="13">
        <f t="shared" si="51"/>
        <v>7983</v>
      </c>
      <c r="M220" s="13">
        <f t="shared" si="52"/>
        <v>10</v>
      </c>
      <c r="N220" s="16">
        <f t="shared" si="53"/>
        <v>7993</v>
      </c>
      <c r="O220" s="13"/>
      <c r="P220" s="13">
        <f t="shared" si="54"/>
        <v>17496341</v>
      </c>
      <c r="Q220" s="13">
        <f t="shared" si="55"/>
        <v>16958590</v>
      </c>
      <c r="R220" s="13">
        <f t="shared" si="56"/>
        <v>0</v>
      </c>
      <c r="S220" s="13">
        <f t="shared" si="57"/>
        <v>17518258</v>
      </c>
      <c r="T220" s="13">
        <f t="shared" si="58"/>
        <v>0</v>
      </c>
      <c r="U220" s="11"/>
      <c r="V220" s="11"/>
      <c r="W220" s="11">
        <f t="shared" si="59"/>
        <v>21917</v>
      </c>
      <c r="X220" s="11">
        <f t="shared" si="60"/>
        <v>278</v>
      </c>
      <c r="Y220" s="11">
        <f t="shared" si="61"/>
        <v>1782</v>
      </c>
      <c r="Z220" s="11">
        <f t="shared" si="62"/>
        <v>23977</v>
      </c>
      <c r="AA220" s="11">
        <f t="shared" si="63"/>
        <v>0</v>
      </c>
      <c r="AB220" s="11">
        <f t="shared" si="64"/>
        <v>0</v>
      </c>
      <c r="AD220">
        <f t="shared" si="65"/>
        <v>0</v>
      </c>
      <c r="AF220">
        <f t="shared" si="66"/>
        <v>0</v>
      </c>
      <c r="AI220">
        <f t="shared" si="67"/>
        <v>4779</v>
      </c>
    </row>
    <row r="221" spans="1:35" x14ac:dyDescent="0.35">
      <c r="A221" s="30">
        <v>214</v>
      </c>
      <c r="B221">
        <v>4784</v>
      </c>
      <c r="C221" t="s">
        <v>197</v>
      </c>
      <c r="D221">
        <v>4784</v>
      </c>
      <c r="E221">
        <v>7826</v>
      </c>
      <c r="F221" s="90">
        <v>2991.3</v>
      </c>
      <c r="G221" s="89">
        <v>7826</v>
      </c>
      <c r="H221">
        <v>263.11</v>
      </c>
      <c r="I221">
        <v>91.63</v>
      </c>
      <c r="J221" s="90">
        <v>3346.04</v>
      </c>
      <c r="K221" s="90">
        <v>23620433</v>
      </c>
      <c r="L221" s="13">
        <f t="shared" si="51"/>
        <v>7983</v>
      </c>
      <c r="M221" s="13">
        <f t="shared" si="52"/>
        <v>10</v>
      </c>
      <c r="N221" s="16">
        <f t="shared" si="53"/>
        <v>7993</v>
      </c>
      <c r="O221" s="13"/>
      <c r="P221" s="13">
        <f t="shared" si="54"/>
        <v>23879548</v>
      </c>
      <c r="Q221" s="13">
        <f t="shared" si="55"/>
        <v>23856637</v>
      </c>
      <c r="R221" s="13">
        <f t="shared" si="56"/>
        <v>0</v>
      </c>
      <c r="S221" s="13">
        <f t="shared" si="57"/>
        <v>23909461</v>
      </c>
      <c r="T221" s="13">
        <f t="shared" si="58"/>
        <v>0</v>
      </c>
      <c r="U221" s="11"/>
      <c r="V221" s="11"/>
      <c r="W221" s="11">
        <f t="shared" si="59"/>
        <v>29913</v>
      </c>
      <c r="X221" s="11">
        <f t="shared" si="60"/>
        <v>916</v>
      </c>
      <c r="Y221" s="11">
        <f t="shared" si="61"/>
        <v>2631</v>
      </c>
      <c r="Z221" s="11">
        <f t="shared" si="62"/>
        <v>33460</v>
      </c>
      <c r="AA221" s="11">
        <f t="shared" si="63"/>
        <v>0</v>
      </c>
      <c r="AB221" s="11">
        <f t="shared" si="64"/>
        <v>0</v>
      </c>
      <c r="AD221">
        <f t="shared" si="65"/>
        <v>0</v>
      </c>
      <c r="AF221">
        <f t="shared" si="66"/>
        <v>0</v>
      </c>
      <c r="AI221">
        <f t="shared" si="67"/>
        <v>4784</v>
      </c>
    </row>
    <row r="222" spans="1:35" x14ac:dyDescent="0.35">
      <c r="A222" s="30">
        <v>215</v>
      </c>
      <c r="B222">
        <v>4785</v>
      </c>
      <c r="C222" t="s">
        <v>349</v>
      </c>
      <c r="D222">
        <v>4785</v>
      </c>
      <c r="E222">
        <v>7826</v>
      </c>
      <c r="F222">
        <v>452.1</v>
      </c>
      <c r="G222" s="89">
        <v>7826</v>
      </c>
      <c r="H222">
        <v>54.77</v>
      </c>
      <c r="I222">
        <v>21.84</v>
      </c>
      <c r="J222">
        <v>528.71</v>
      </c>
      <c r="K222" s="90">
        <v>3523265</v>
      </c>
      <c r="L222" s="13">
        <f t="shared" si="51"/>
        <v>7983</v>
      </c>
      <c r="M222" s="13">
        <f t="shared" si="52"/>
        <v>10</v>
      </c>
      <c r="N222" s="16">
        <f t="shared" si="53"/>
        <v>7993</v>
      </c>
      <c r="O222" s="13"/>
      <c r="P222" s="13">
        <f t="shared" si="54"/>
        <v>3609114</v>
      </c>
      <c r="Q222" s="13">
        <f t="shared" si="55"/>
        <v>3558498</v>
      </c>
      <c r="R222" s="13">
        <f t="shared" si="56"/>
        <v>0</v>
      </c>
      <c r="S222" s="13">
        <f t="shared" si="57"/>
        <v>3613635</v>
      </c>
      <c r="T222" s="13">
        <f t="shared" si="58"/>
        <v>0</v>
      </c>
      <c r="U222" s="11"/>
      <c r="V222" s="11"/>
      <c r="W222" s="11">
        <f t="shared" si="59"/>
        <v>4521</v>
      </c>
      <c r="X222" s="11">
        <f t="shared" si="60"/>
        <v>218</v>
      </c>
      <c r="Y222" s="11">
        <f t="shared" si="61"/>
        <v>548</v>
      </c>
      <c r="Z222" s="11">
        <f t="shared" si="62"/>
        <v>5287</v>
      </c>
      <c r="AA222" s="11">
        <f t="shared" si="63"/>
        <v>0</v>
      </c>
      <c r="AB222" s="11">
        <f t="shared" si="64"/>
        <v>0</v>
      </c>
      <c r="AD222">
        <f t="shared" si="65"/>
        <v>0</v>
      </c>
      <c r="AF222">
        <f t="shared" si="66"/>
        <v>0</v>
      </c>
      <c r="AI222">
        <f t="shared" si="67"/>
        <v>4785</v>
      </c>
    </row>
    <row r="223" spans="1:35" x14ac:dyDescent="0.35">
      <c r="A223" s="30">
        <v>216</v>
      </c>
      <c r="B223">
        <v>4788</v>
      </c>
      <c r="C223" t="s">
        <v>200</v>
      </c>
      <c r="D223">
        <v>4788</v>
      </c>
      <c r="E223">
        <v>7826</v>
      </c>
      <c r="F223">
        <v>489.6</v>
      </c>
      <c r="G223" s="89">
        <v>7917</v>
      </c>
      <c r="H223">
        <v>58.32</v>
      </c>
      <c r="I223">
        <v>21.69</v>
      </c>
      <c r="J223">
        <v>569.61</v>
      </c>
      <c r="K223" s="90">
        <v>4058254</v>
      </c>
      <c r="L223" s="13">
        <f t="shared" si="51"/>
        <v>8074</v>
      </c>
      <c r="M223" s="13">
        <f t="shared" si="52"/>
        <v>0</v>
      </c>
      <c r="N223" s="16">
        <f t="shared" si="53"/>
        <v>8074</v>
      </c>
      <c r="O223" s="13"/>
      <c r="P223" s="13">
        <f t="shared" si="54"/>
        <v>3953030</v>
      </c>
      <c r="Q223" s="13">
        <f t="shared" si="55"/>
        <v>4098837</v>
      </c>
      <c r="R223" s="13">
        <f t="shared" si="56"/>
        <v>145807</v>
      </c>
      <c r="S223" s="13">
        <f t="shared" si="57"/>
        <v>3953030</v>
      </c>
      <c r="T223" s="13">
        <f t="shared" si="58"/>
        <v>145807</v>
      </c>
      <c r="U223" s="11"/>
      <c r="V223" s="11"/>
      <c r="W223" s="11">
        <f t="shared" si="59"/>
        <v>0</v>
      </c>
      <c r="X223" s="11">
        <f t="shared" si="60"/>
        <v>0</v>
      </c>
      <c r="Y223" s="11">
        <f t="shared" si="61"/>
        <v>0</v>
      </c>
      <c r="Z223" s="11">
        <f t="shared" si="62"/>
        <v>0</v>
      </c>
      <c r="AA223" s="11">
        <f t="shared" si="63"/>
        <v>5696.1</v>
      </c>
      <c r="AB223" s="11">
        <f t="shared" si="64"/>
        <v>145807</v>
      </c>
      <c r="AD223">
        <f t="shared" si="65"/>
        <v>145807</v>
      </c>
      <c r="AF223">
        <f t="shared" si="66"/>
        <v>0</v>
      </c>
      <c r="AI223">
        <f t="shared" si="67"/>
        <v>4788</v>
      </c>
    </row>
    <row r="224" spans="1:35" x14ac:dyDescent="0.35">
      <c r="A224" s="30">
        <v>217</v>
      </c>
      <c r="B224">
        <v>4797</v>
      </c>
      <c r="C224" t="s">
        <v>201</v>
      </c>
      <c r="D224">
        <v>4797</v>
      </c>
      <c r="E224">
        <v>7826</v>
      </c>
      <c r="F224" s="90">
        <v>3454.2</v>
      </c>
      <c r="G224" s="89">
        <v>7826</v>
      </c>
      <c r="H224">
        <v>382.52</v>
      </c>
      <c r="I224">
        <v>71.59</v>
      </c>
      <c r="J224" s="90">
        <v>3908.31</v>
      </c>
      <c r="K224" s="90">
        <v>26849441</v>
      </c>
      <c r="L224" s="13">
        <f t="shared" si="51"/>
        <v>7983</v>
      </c>
      <c r="M224" s="13">
        <f t="shared" si="52"/>
        <v>10</v>
      </c>
      <c r="N224" s="16">
        <f t="shared" si="53"/>
        <v>7993</v>
      </c>
      <c r="O224" s="13"/>
      <c r="P224" s="13">
        <f t="shared" si="54"/>
        <v>27574879</v>
      </c>
      <c r="Q224" s="13">
        <f t="shared" si="55"/>
        <v>27117935</v>
      </c>
      <c r="R224" s="13">
        <f t="shared" si="56"/>
        <v>0</v>
      </c>
      <c r="S224" s="13">
        <f t="shared" si="57"/>
        <v>27609421</v>
      </c>
      <c r="T224" s="13">
        <f t="shared" si="58"/>
        <v>0</v>
      </c>
      <c r="U224" s="11"/>
      <c r="V224" s="11"/>
      <c r="W224" s="11">
        <f t="shared" si="59"/>
        <v>34542</v>
      </c>
      <c r="X224" s="11">
        <f t="shared" si="60"/>
        <v>716</v>
      </c>
      <c r="Y224" s="11">
        <f t="shared" si="61"/>
        <v>3825</v>
      </c>
      <c r="Z224" s="11">
        <f t="shared" si="62"/>
        <v>39083</v>
      </c>
      <c r="AA224" s="11">
        <f t="shared" si="63"/>
        <v>0</v>
      </c>
      <c r="AB224" s="11">
        <f t="shared" si="64"/>
        <v>0</v>
      </c>
      <c r="AD224">
        <f t="shared" si="65"/>
        <v>0</v>
      </c>
      <c r="AF224">
        <f t="shared" si="66"/>
        <v>0</v>
      </c>
      <c r="AI224">
        <f t="shared" si="67"/>
        <v>4797</v>
      </c>
    </row>
    <row r="225" spans="1:35" x14ac:dyDescent="0.35">
      <c r="A225" s="30">
        <v>218</v>
      </c>
      <c r="B225">
        <v>4824</v>
      </c>
      <c r="C225" t="s">
        <v>223</v>
      </c>
      <c r="D225">
        <v>5510</v>
      </c>
      <c r="E225">
        <v>7826</v>
      </c>
      <c r="F225">
        <v>727</v>
      </c>
      <c r="G225" s="89">
        <v>7826</v>
      </c>
      <c r="H225">
        <v>117.35</v>
      </c>
      <c r="I225">
        <v>32.17</v>
      </c>
      <c r="J225">
        <v>876.52</v>
      </c>
      <c r="K225" s="90">
        <v>5559590</v>
      </c>
      <c r="L225" s="13">
        <f t="shared" si="51"/>
        <v>7983</v>
      </c>
      <c r="M225" s="13">
        <f t="shared" si="52"/>
        <v>10</v>
      </c>
      <c r="N225" s="16">
        <f t="shared" si="53"/>
        <v>7993</v>
      </c>
      <c r="O225" s="13"/>
      <c r="P225" s="13">
        <f t="shared" si="54"/>
        <v>5803641</v>
      </c>
      <c r="Q225" s="13">
        <f t="shared" si="55"/>
        <v>5615186</v>
      </c>
      <c r="R225" s="13">
        <f t="shared" si="56"/>
        <v>0</v>
      </c>
      <c r="S225" s="13">
        <f t="shared" si="57"/>
        <v>5810911</v>
      </c>
      <c r="T225" s="13">
        <f t="shared" si="58"/>
        <v>0</v>
      </c>
      <c r="U225" s="11"/>
      <c r="V225" s="11"/>
      <c r="W225" s="11">
        <f t="shared" si="59"/>
        <v>7270</v>
      </c>
      <c r="X225" s="11">
        <f t="shared" si="60"/>
        <v>322</v>
      </c>
      <c r="Y225" s="11">
        <f t="shared" si="61"/>
        <v>1174</v>
      </c>
      <c r="Z225" s="11">
        <f t="shared" si="62"/>
        <v>8766</v>
      </c>
      <c r="AA225" s="11">
        <f t="shared" si="63"/>
        <v>0</v>
      </c>
      <c r="AB225" s="11">
        <f t="shared" si="64"/>
        <v>0</v>
      </c>
      <c r="AD225">
        <f t="shared" si="65"/>
        <v>0</v>
      </c>
      <c r="AF225">
        <f t="shared" si="66"/>
        <v>0</v>
      </c>
      <c r="AI225">
        <f t="shared" si="67"/>
        <v>4824</v>
      </c>
    </row>
    <row r="226" spans="1:35" x14ac:dyDescent="0.35">
      <c r="A226" s="30">
        <v>219</v>
      </c>
      <c r="B226">
        <v>4860</v>
      </c>
      <c r="C226" t="s">
        <v>409</v>
      </c>
      <c r="D226">
        <v>4860</v>
      </c>
      <c r="E226">
        <v>7826</v>
      </c>
      <c r="F226">
        <v>907</v>
      </c>
      <c r="G226" s="89">
        <v>7826</v>
      </c>
      <c r="H226">
        <v>137.01</v>
      </c>
      <c r="I226">
        <v>22.45</v>
      </c>
      <c r="J226" s="90">
        <v>1066.46</v>
      </c>
      <c r="K226" s="90">
        <v>7070791</v>
      </c>
      <c r="L226" s="13">
        <f t="shared" si="51"/>
        <v>7983</v>
      </c>
      <c r="M226" s="13">
        <f t="shared" si="52"/>
        <v>10</v>
      </c>
      <c r="N226" s="16">
        <f t="shared" si="53"/>
        <v>7993</v>
      </c>
      <c r="O226" s="13"/>
      <c r="P226" s="13">
        <f t="shared" si="54"/>
        <v>7240581</v>
      </c>
      <c r="Q226" s="13">
        <f t="shared" si="55"/>
        <v>7141499</v>
      </c>
      <c r="R226" s="13">
        <f t="shared" si="56"/>
        <v>0</v>
      </c>
      <c r="S226" s="13">
        <f t="shared" si="57"/>
        <v>7249651</v>
      </c>
      <c r="T226" s="13">
        <f t="shared" si="58"/>
        <v>0</v>
      </c>
      <c r="U226" s="11"/>
      <c r="V226" s="11"/>
      <c r="W226" s="11">
        <f t="shared" si="59"/>
        <v>9070</v>
      </c>
      <c r="X226" s="11">
        <f t="shared" si="60"/>
        <v>225</v>
      </c>
      <c r="Y226" s="11">
        <f t="shared" si="61"/>
        <v>1370</v>
      </c>
      <c r="Z226" s="11">
        <f t="shared" si="62"/>
        <v>10665</v>
      </c>
      <c r="AA226" s="11">
        <f t="shared" si="63"/>
        <v>0</v>
      </c>
      <c r="AB226" s="11">
        <f t="shared" si="64"/>
        <v>0</v>
      </c>
      <c r="AD226">
        <f t="shared" si="65"/>
        <v>0</v>
      </c>
      <c r="AF226">
        <f t="shared" si="66"/>
        <v>0</v>
      </c>
      <c r="AI226">
        <f t="shared" si="67"/>
        <v>4860</v>
      </c>
    </row>
    <row r="227" spans="1:35" x14ac:dyDescent="0.35">
      <c r="A227" s="30">
        <v>220</v>
      </c>
      <c r="B227">
        <v>4869</v>
      </c>
      <c r="C227" t="s">
        <v>202</v>
      </c>
      <c r="D227">
        <v>4869</v>
      </c>
      <c r="E227">
        <v>7826</v>
      </c>
      <c r="F227" s="90">
        <v>1269.8</v>
      </c>
      <c r="G227" s="89">
        <v>7832</v>
      </c>
      <c r="H227">
        <v>249.11</v>
      </c>
      <c r="I227">
        <v>13.99</v>
      </c>
      <c r="J227" s="90">
        <v>1532.9</v>
      </c>
      <c r="K227" s="90">
        <v>10329625</v>
      </c>
      <c r="L227" s="13">
        <f t="shared" si="51"/>
        <v>7989</v>
      </c>
      <c r="M227" s="13">
        <f t="shared" si="52"/>
        <v>4</v>
      </c>
      <c r="N227" s="16">
        <f t="shared" si="53"/>
        <v>7993</v>
      </c>
      <c r="O227" s="13"/>
      <c r="P227" s="13">
        <f t="shared" si="54"/>
        <v>10144432</v>
      </c>
      <c r="Q227" s="13">
        <f t="shared" si="55"/>
        <v>10432921</v>
      </c>
      <c r="R227" s="13">
        <f t="shared" si="56"/>
        <v>288489</v>
      </c>
      <c r="S227" s="13">
        <f t="shared" si="57"/>
        <v>10149511</v>
      </c>
      <c r="T227" s="13">
        <f t="shared" si="58"/>
        <v>283410</v>
      </c>
      <c r="U227" s="11"/>
      <c r="V227" s="11"/>
      <c r="W227" s="11">
        <f t="shared" si="59"/>
        <v>5079</v>
      </c>
      <c r="X227" s="11">
        <f t="shared" si="60"/>
        <v>56</v>
      </c>
      <c r="Y227" s="11">
        <f t="shared" si="61"/>
        <v>996</v>
      </c>
      <c r="Z227" s="11">
        <f t="shared" si="62"/>
        <v>6131</v>
      </c>
      <c r="AA227" s="11">
        <f t="shared" si="63"/>
        <v>9197.4000000000015</v>
      </c>
      <c r="AB227" s="11">
        <f t="shared" si="64"/>
        <v>283410</v>
      </c>
      <c r="AD227">
        <f t="shared" si="65"/>
        <v>288489</v>
      </c>
      <c r="AF227">
        <f t="shared" si="66"/>
        <v>5079</v>
      </c>
      <c r="AI227">
        <f t="shared" si="67"/>
        <v>4869</v>
      </c>
    </row>
    <row r="228" spans="1:35" x14ac:dyDescent="0.35">
      <c r="A228" s="30">
        <v>221</v>
      </c>
      <c r="B228">
        <v>4878</v>
      </c>
      <c r="C228" t="s">
        <v>203</v>
      </c>
      <c r="D228">
        <v>4878</v>
      </c>
      <c r="E228">
        <v>7826</v>
      </c>
      <c r="F228">
        <v>551</v>
      </c>
      <c r="G228" s="89">
        <v>7826</v>
      </c>
      <c r="H228">
        <v>32.340000000000003</v>
      </c>
      <c r="I228">
        <v>19.739999999999998</v>
      </c>
      <c r="J228">
        <v>603.08000000000004</v>
      </c>
      <c r="K228" s="90">
        <v>4619688</v>
      </c>
      <c r="L228" s="13">
        <f t="shared" si="51"/>
        <v>7983</v>
      </c>
      <c r="M228" s="13">
        <f t="shared" si="52"/>
        <v>10</v>
      </c>
      <c r="N228" s="16">
        <f t="shared" si="53"/>
        <v>7993</v>
      </c>
      <c r="O228" s="13"/>
      <c r="P228" s="13">
        <f t="shared" si="54"/>
        <v>4398633</v>
      </c>
      <c r="Q228" s="13">
        <f t="shared" si="55"/>
        <v>4665885</v>
      </c>
      <c r="R228" s="13">
        <f t="shared" si="56"/>
        <v>267252</v>
      </c>
      <c r="S228" s="13">
        <f t="shared" si="57"/>
        <v>4404143</v>
      </c>
      <c r="T228" s="13">
        <f t="shared" si="58"/>
        <v>261742</v>
      </c>
      <c r="U228" s="11"/>
      <c r="V228" s="11"/>
      <c r="W228" s="11">
        <f t="shared" si="59"/>
        <v>5510</v>
      </c>
      <c r="X228" s="11">
        <f t="shared" si="60"/>
        <v>197</v>
      </c>
      <c r="Y228" s="11">
        <f t="shared" si="61"/>
        <v>323</v>
      </c>
      <c r="Z228" s="11">
        <f t="shared" si="62"/>
        <v>6030</v>
      </c>
      <c r="AA228" s="11">
        <f t="shared" si="63"/>
        <v>0</v>
      </c>
      <c r="AB228" s="11">
        <f t="shared" si="64"/>
        <v>261742</v>
      </c>
      <c r="AD228">
        <f t="shared" si="65"/>
        <v>267252</v>
      </c>
      <c r="AF228">
        <f t="shared" si="66"/>
        <v>5510</v>
      </c>
      <c r="AI228">
        <f t="shared" si="67"/>
        <v>4878</v>
      </c>
    </row>
    <row r="229" spans="1:35" x14ac:dyDescent="0.35">
      <c r="A229" s="30">
        <v>222</v>
      </c>
      <c r="B229">
        <v>4890</v>
      </c>
      <c r="C229" t="s">
        <v>204</v>
      </c>
      <c r="D229">
        <v>4890</v>
      </c>
      <c r="E229">
        <v>7826</v>
      </c>
      <c r="F229" s="90">
        <v>1015.4</v>
      </c>
      <c r="G229" s="89">
        <v>7826</v>
      </c>
      <c r="H229">
        <v>132.27000000000001</v>
      </c>
      <c r="I229">
        <v>27.76</v>
      </c>
      <c r="J229" s="90">
        <v>1175.43</v>
      </c>
      <c r="K229" s="90">
        <v>8016954</v>
      </c>
      <c r="L229" s="13">
        <f t="shared" si="51"/>
        <v>7983</v>
      </c>
      <c r="M229" s="13">
        <f t="shared" si="52"/>
        <v>10</v>
      </c>
      <c r="N229" s="16">
        <f t="shared" si="53"/>
        <v>7993</v>
      </c>
      <c r="O229" s="13"/>
      <c r="P229" s="13">
        <f t="shared" si="54"/>
        <v>8105938</v>
      </c>
      <c r="Q229" s="13">
        <f t="shared" si="55"/>
        <v>8097124</v>
      </c>
      <c r="R229" s="13">
        <f t="shared" si="56"/>
        <v>0</v>
      </c>
      <c r="S229" s="13">
        <f t="shared" si="57"/>
        <v>8116092</v>
      </c>
      <c r="T229" s="13">
        <f t="shared" si="58"/>
        <v>0</v>
      </c>
      <c r="U229" s="11"/>
      <c r="V229" s="11"/>
      <c r="W229" s="11">
        <f t="shared" si="59"/>
        <v>10154</v>
      </c>
      <c r="X229" s="11">
        <f t="shared" si="60"/>
        <v>278</v>
      </c>
      <c r="Y229" s="11">
        <f t="shared" si="61"/>
        <v>1323</v>
      </c>
      <c r="Z229" s="11">
        <f t="shared" si="62"/>
        <v>11755</v>
      </c>
      <c r="AA229" s="11">
        <f t="shared" si="63"/>
        <v>0</v>
      </c>
      <c r="AB229" s="11">
        <f t="shared" si="64"/>
        <v>0</v>
      </c>
      <c r="AD229">
        <f t="shared" si="65"/>
        <v>0</v>
      </c>
      <c r="AF229">
        <f t="shared" si="66"/>
        <v>0</v>
      </c>
      <c r="AI229">
        <f t="shared" si="67"/>
        <v>4890</v>
      </c>
    </row>
    <row r="230" spans="1:35" x14ac:dyDescent="0.35">
      <c r="A230" s="30">
        <v>223</v>
      </c>
      <c r="B230">
        <v>4905</v>
      </c>
      <c r="C230" t="s">
        <v>350</v>
      </c>
      <c r="D230">
        <v>4905</v>
      </c>
      <c r="E230">
        <v>7826</v>
      </c>
      <c r="F230">
        <v>193.9</v>
      </c>
      <c r="G230" s="89">
        <v>7826</v>
      </c>
      <c r="H230">
        <v>28.88</v>
      </c>
      <c r="I230">
        <v>24.83</v>
      </c>
      <c r="J230">
        <v>247.61</v>
      </c>
      <c r="K230" s="90">
        <v>1515114</v>
      </c>
      <c r="L230" s="13">
        <f t="shared" si="51"/>
        <v>7983</v>
      </c>
      <c r="M230" s="13">
        <f t="shared" si="52"/>
        <v>10</v>
      </c>
      <c r="N230" s="16">
        <f t="shared" si="53"/>
        <v>7993</v>
      </c>
      <c r="O230" s="13"/>
      <c r="P230" s="13">
        <f t="shared" si="54"/>
        <v>1547904</v>
      </c>
      <c r="Q230" s="13">
        <f t="shared" si="55"/>
        <v>1530265</v>
      </c>
      <c r="R230" s="13">
        <f t="shared" si="56"/>
        <v>0</v>
      </c>
      <c r="S230" s="13">
        <f t="shared" si="57"/>
        <v>1549843</v>
      </c>
      <c r="T230" s="13">
        <f t="shared" si="58"/>
        <v>0</v>
      </c>
      <c r="U230" s="11"/>
      <c r="V230" s="11"/>
      <c r="W230" s="11">
        <f t="shared" si="59"/>
        <v>1939</v>
      </c>
      <c r="X230" s="11">
        <f t="shared" si="60"/>
        <v>248</v>
      </c>
      <c r="Y230" s="11">
        <f t="shared" si="61"/>
        <v>289</v>
      </c>
      <c r="Z230" s="11">
        <f t="shared" si="62"/>
        <v>2476</v>
      </c>
      <c r="AA230" s="11">
        <f t="shared" si="63"/>
        <v>0</v>
      </c>
      <c r="AB230" s="11">
        <f t="shared" si="64"/>
        <v>0</v>
      </c>
      <c r="AD230">
        <f t="shared" si="65"/>
        <v>0</v>
      </c>
      <c r="AF230">
        <f t="shared" si="66"/>
        <v>0</v>
      </c>
      <c r="AI230">
        <f t="shared" si="67"/>
        <v>4905</v>
      </c>
    </row>
    <row r="231" spans="1:35" x14ac:dyDescent="0.35">
      <c r="A231" s="30">
        <v>224</v>
      </c>
      <c r="B231">
        <v>4978</v>
      </c>
      <c r="C231" t="s">
        <v>205</v>
      </c>
      <c r="D231">
        <v>4978</v>
      </c>
      <c r="E231">
        <v>7826</v>
      </c>
      <c r="F231">
        <v>137</v>
      </c>
      <c r="G231" s="89">
        <v>7826</v>
      </c>
      <c r="H231">
        <v>29.65</v>
      </c>
      <c r="I231">
        <v>14.85</v>
      </c>
      <c r="J231">
        <v>181.5</v>
      </c>
      <c r="K231" s="90">
        <v>1282681</v>
      </c>
      <c r="L231" s="13">
        <f t="shared" si="51"/>
        <v>7983</v>
      </c>
      <c r="M231" s="13">
        <f t="shared" si="52"/>
        <v>10</v>
      </c>
      <c r="N231" s="16">
        <f t="shared" si="53"/>
        <v>7993</v>
      </c>
      <c r="O231" s="13"/>
      <c r="P231" s="13">
        <f t="shared" si="54"/>
        <v>1093671</v>
      </c>
      <c r="Q231" s="13">
        <f t="shared" si="55"/>
        <v>1295508</v>
      </c>
      <c r="R231" s="13">
        <f t="shared" si="56"/>
        <v>201837</v>
      </c>
      <c r="S231" s="13">
        <f t="shared" si="57"/>
        <v>1095041</v>
      </c>
      <c r="T231" s="13">
        <f t="shared" si="58"/>
        <v>200467</v>
      </c>
      <c r="U231" s="11"/>
      <c r="V231" s="11"/>
      <c r="W231" s="11">
        <f t="shared" si="59"/>
        <v>1370</v>
      </c>
      <c r="X231" s="11">
        <f t="shared" si="60"/>
        <v>149</v>
      </c>
      <c r="Y231" s="11">
        <f t="shared" si="61"/>
        <v>297</v>
      </c>
      <c r="Z231" s="11">
        <f t="shared" si="62"/>
        <v>1816</v>
      </c>
      <c r="AA231" s="11">
        <f t="shared" si="63"/>
        <v>0</v>
      </c>
      <c r="AB231" s="11">
        <f t="shared" si="64"/>
        <v>200467</v>
      </c>
      <c r="AD231">
        <f t="shared" si="65"/>
        <v>201837</v>
      </c>
      <c r="AF231">
        <f t="shared" si="66"/>
        <v>1370</v>
      </c>
      <c r="AI231">
        <f t="shared" si="67"/>
        <v>4978</v>
      </c>
    </row>
    <row r="232" spans="1:35" x14ac:dyDescent="0.35">
      <c r="A232" s="30">
        <v>225</v>
      </c>
      <c r="B232">
        <v>4995</v>
      </c>
      <c r="C232" t="s">
        <v>206</v>
      </c>
      <c r="D232">
        <v>4995</v>
      </c>
      <c r="E232">
        <v>7826</v>
      </c>
      <c r="F232">
        <v>878.4</v>
      </c>
      <c r="G232" s="89">
        <v>7848</v>
      </c>
      <c r="H232">
        <v>77.98</v>
      </c>
      <c r="I232">
        <v>32.08</v>
      </c>
      <c r="J232">
        <v>988.46</v>
      </c>
      <c r="K232" s="90">
        <v>7079681</v>
      </c>
      <c r="L232" s="13">
        <f t="shared" si="51"/>
        <v>8005</v>
      </c>
      <c r="M232" s="13">
        <f t="shared" si="52"/>
        <v>0</v>
      </c>
      <c r="N232" s="16">
        <f t="shared" si="53"/>
        <v>8005</v>
      </c>
      <c r="O232" s="13"/>
      <c r="P232" s="13">
        <f t="shared" si="54"/>
        <v>7031592</v>
      </c>
      <c r="Q232" s="13">
        <f t="shared" si="55"/>
        <v>7150478</v>
      </c>
      <c r="R232" s="13">
        <f t="shared" si="56"/>
        <v>118886</v>
      </c>
      <c r="S232" s="13">
        <f t="shared" si="57"/>
        <v>7031592</v>
      </c>
      <c r="T232" s="13">
        <f t="shared" si="58"/>
        <v>118886</v>
      </c>
      <c r="U232" s="11"/>
      <c r="V232" s="11"/>
      <c r="W232" s="11">
        <f t="shared" si="59"/>
        <v>0</v>
      </c>
      <c r="X232" s="11">
        <f t="shared" si="60"/>
        <v>0</v>
      </c>
      <c r="Y232" s="11">
        <f t="shared" si="61"/>
        <v>0</v>
      </c>
      <c r="Z232" s="11">
        <f t="shared" si="62"/>
        <v>0</v>
      </c>
      <c r="AA232" s="11">
        <f t="shared" si="63"/>
        <v>9884.6</v>
      </c>
      <c r="AB232" s="11">
        <f t="shared" si="64"/>
        <v>118886</v>
      </c>
      <c r="AD232">
        <f t="shared" si="65"/>
        <v>118886</v>
      </c>
      <c r="AF232">
        <f t="shared" si="66"/>
        <v>0</v>
      </c>
      <c r="AI232">
        <f t="shared" si="67"/>
        <v>4995</v>
      </c>
    </row>
    <row r="233" spans="1:35" x14ac:dyDescent="0.35">
      <c r="A233" s="30">
        <v>226</v>
      </c>
      <c r="B233">
        <v>5013</v>
      </c>
      <c r="C233" t="s">
        <v>207</v>
      </c>
      <c r="D233">
        <v>5013</v>
      </c>
      <c r="E233">
        <v>7826</v>
      </c>
      <c r="F233" s="90">
        <v>2196</v>
      </c>
      <c r="G233" s="89">
        <v>7826</v>
      </c>
      <c r="H233">
        <v>253.36</v>
      </c>
      <c r="I233">
        <v>40.76</v>
      </c>
      <c r="J233" s="90">
        <v>2490.12</v>
      </c>
      <c r="K233" s="90">
        <v>17387807</v>
      </c>
      <c r="L233" s="13">
        <f t="shared" si="51"/>
        <v>7983</v>
      </c>
      <c r="M233" s="13">
        <f t="shared" si="52"/>
        <v>10</v>
      </c>
      <c r="N233" s="16">
        <f t="shared" si="53"/>
        <v>7993</v>
      </c>
      <c r="O233" s="13"/>
      <c r="P233" s="13">
        <f t="shared" si="54"/>
        <v>17530668</v>
      </c>
      <c r="Q233" s="13">
        <f t="shared" si="55"/>
        <v>17561685</v>
      </c>
      <c r="R233" s="13">
        <f t="shared" si="56"/>
        <v>31017</v>
      </c>
      <c r="S233" s="13">
        <f t="shared" si="57"/>
        <v>17552628</v>
      </c>
      <c r="T233" s="13">
        <f t="shared" si="58"/>
        <v>9057</v>
      </c>
      <c r="U233" s="11"/>
      <c r="V233" s="11"/>
      <c r="W233" s="11">
        <f t="shared" si="59"/>
        <v>21960</v>
      </c>
      <c r="X233" s="11">
        <f t="shared" si="60"/>
        <v>408</v>
      </c>
      <c r="Y233" s="11">
        <f t="shared" si="61"/>
        <v>2534</v>
      </c>
      <c r="Z233" s="11">
        <f t="shared" si="62"/>
        <v>24902</v>
      </c>
      <c r="AA233" s="11">
        <f t="shared" si="63"/>
        <v>0</v>
      </c>
      <c r="AB233" s="11">
        <f t="shared" si="64"/>
        <v>9057</v>
      </c>
      <c r="AD233">
        <f t="shared" si="65"/>
        <v>31017</v>
      </c>
      <c r="AF233">
        <f t="shared" si="66"/>
        <v>21960</v>
      </c>
      <c r="AI233">
        <f t="shared" si="67"/>
        <v>5013</v>
      </c>
    </row>
    <row r="234" spans="1:35" x14ac:dyDescent="0.35">
      <c r="A234" s="30">
        <v>227</v>
      </c>
      <c r="B234">
        <v>5049</v>
      </c>
      <c r="C234" t="s">
        <v>208</v>
      </c>
      <c r="D234">
        <v>5049</v>
      </c>
      <c r="E234">
        <v>7826</v>
      </c>
      <c r="F234" s="90">
        <v>5124.3</v>
      </c>
      <c r="G234" s="89">
        <v>7826</v>
      </c>
      <c r="H234">
        <v>727.79</v>
      </c>
      <c r="I234">
        <v>295.66000000000003</v>
      </c>
      <c r="J234" s="90">
        <v>6147.75</v>
      </c>
      <c r="K234" s="90">
        <v>40017468</v>
      </c>
      <c r="L234" s="13">
        <f t="shared" si="51"/>
        <v>7983</v>
      </c>
      <c r="M234" s="13">
        <f t="shared" si="52"/>
        <v>10</v>
      </c>
      <c r="N234" s="16">
        <f t="shared" si="53"/>
        <v>7993</v>
      </c>
      <c r="O234" s="13"/>
      <c r="P234" s="13">
        <f t="shared" si="54"/>
        <v>40907287</v>
      </c>
      <c r="Q234" s="13">
        <f t="shared" si="55"/>
        <v>40417643</v>
      </c>
      <c r="R234" s="13">
        <f t="shared" si="56"/>
        <v>0</v>
      </c>
      <c r="S234" s="13">
        <f t="shared" si="57"/>
        <v>40958530</v>
      </c>
      <c r="T234" s="13">
        <f t="shared" si="58"/>
        <v>0</v>
      </c>
      <c r="U234" s="11"/>
      <c r="V234" s="11"/>
      <c r="W234" s="11">
        <f t="shared" si="59"/>
        <v>51243</v>
      </c>
      <c r="X234" s="11">
        <f t="shared" si="60"/>
        <v>2957</v>
      </c>
      <c r="Y234" s="11">
        <f t="shared" si="61"/>
        <v>7278</v>
      </c>
      <c r="Z234" s="11">
        <f t="shared" si="62"/>
        <v>61478</v>
      </c>
      <c r="AA234" s="11">
        <f t="shared" si="63"/>
        <v>0</v>
      </c>
      <c r="AB234" s="11">
        <f t="shared" si="64"/>
        <v>0</v>
      </c>
      <c r="AD234">
        <f t="shared" si="65"/>
        <v>0</v>
      </c>
      <c r="AF234">
        <f t="shared" si="66"/>
        <v>0</v>
      </c>
      <c r="AI234">
        <f t="shared" si="67"/>
        <v>5049</v>
      </c>
    </row>
    <row r="235" spans="1:35" x14ac:dyDescent="0.35">
      <c r="A235" s="30">
        <v>228</v>
      </c>
      <c r="B235">
        <v>5121</v>
      </c>
      <c r="C235" t="s">
        <v>210</v>
      </c>
      <c r="D235">
        <v>5121</v>
      </c>
      <c r="E235">
        <v>7826</v>
      </c>
      <c r="F235">
        <v>643.5</v>
      </c>
      <c r="G235" s="89">
        <v>7826</v>
      </c>
      <c r="H235">
        <v>98.06</v>
      </c>
      <c r="I235">
        <v>14.79</v>
      </c>
      <c r="J235">
        <v>756.35</v>
      </c>
      <c r="K235" s="90">
        <v>5028205</v>
      </c>
      <c r="L235" s="13">
        <f t="shared" si="51"/>
        <v>7983</v>
      </c>
      <c r="M235" s="13">
        <f t="shared" si="52"/>
        <v>10</v>
      </c>
      <c r="N235" s="16">
        <f t="shared" si="53"/>
        <v>7993</v>
      </c>
      <c r="O235" s="13"/>
      <c r="P235" s="13">
        <f t="shared" si="54"/>
        <v>5137061</v>
      </c>
      <c r="Q235" s="13">
        <f t="shared" si="55"/>
        <v>5078487</v>
      </c>
      <c r="R235" s="13">
        <f t="shared" si="56"/>
        <v>0</v>
      </c>
      <c r="S235" s="13">
        <f t="shared" si="57"/>
        <v>5143496</v>
      </c>
      <c r="T235" s="13">
        <f t="shared" si="58"/>
        <v>0</v>
      </c>
      <c r="U235" s="11"/>
      <c r="V235" s="11"/>
      <c r="W235" s="11">
        <f t="shared" si="59"/>
        <v>6435</v>
      </c>
      <c r="X235" s="11">
        <f t="shared" si="60"/>
        <v>148</v>
      </c>
      <c r="Y235" s="11">
        <f t="shared" si="61"/>
        <v>981</v>
      </c>
      <c r="Z235" s="11">
        <f t="shared" si="62"/>
        <v>7564</v>
      </c>
      <c r="AA235" s="11">
        <f t="shared" si="63"/>
        <v>0</v>
      </c>
      <c r="AB235" s="11">
        <f t="shared" si="64"/>
        <v>0</v>
      </c>
      <c r="AD235">
        <f t="shared" si="65"/>
        <v>0</v>
      </c>
      <c r="AF235">
        <f t="shared" si="66"/>
        <v>0</v>
      </c>
      <c r="AI235">
        <f t="shared" si="67"/>
        <v>5121</v>
      </c>
    </row>
    <row r="236" spans="1:35" x14ac:dyDescent="0.35">
      <c r="A236" s="30">
        <v>229</v>
      </c>
      <c r="B236">
        <v>5139</v>
      </c>
      <c r="C236" t="s">
        <v>211</v>
      </c>
      <c r="D236">
        <v>5139</v>
      </c>
      <c r="E236">
        <v>7826</v>
      </c>
      <c r="F236">
        <v>188</v>
      </c>
      <c r="G236" s="89">
        <v>7958</v>
      </c>
      <c r="H236">
        <v>14.69</v>
      </c>
      <c r="I236">
        <v>30.42</v>
      </c>
      <c r="J236">
        <v>233.11</v>
      </c>
      <c r="K236" s="90">
        <v>1497696</v>
      </c>
      <c r="L236" s="13">
        <f t="shared" si="51"/>
        <v>8115</v>
      </c>
      <c r="M236" s="13">
        <f t="shared" si="52"/>
        <v>0</v>
      </c>
      <c r="N236" s="16">
        <f t="shared" si="53"/>
        <v>8115</v>
      </c>
      <c r="O236" s="13"/>
      <c r="P236" s="13">
        <f t="shared" si="54"/>
        <v>1525620</v>
      </c>
      <c r="Q236" s="13">
        <f t="shared" si="55"/>
        <v>1512673</v>
      </c>
      <c r="R236" s="13">
        <f t="shared" si="56"/>
        <v>0</v>
      </c>
      <c r="S236" s="13">
        <f t="shared" si="57"/>
        <v>1525620</v>
      </c>
      <c r="T236" s="13">
        <f t="shared" si="58"/>
        <v>0</v>
      </c>
      <c r="U236" s="11"/>
      <c r="V236" s="11"/>
      <c r="W236" s="11">
        <f t="shared" si="59"/>
        <v>0</v>
      </c>
      <c r="X236" s="11">
        <f t="shared" si="60"/>
        <v>0</v>
      </c>
      <c r="Y236" s="11">
        <f t="shared" si="61"/>
        <v>0</v>
      </c>
      <c r="Z236" s="11">
        <f t="shared" si="62"/>
        <v>0</v>
      </c>
      <c r="AA236" s="11">
        <f t="shared" si="63"/>
        <v>2331.1000000000004</v>
      </c>
      <c r="AB236" s="11">
        <f t="shared" si="64"/>
        <v>0</v>
      </c>
      <c r="AD236">
        <f t="shared" si="65"/>
        <v>0</v>
      </c>
      <c r="AF236">
        <f t="shared" si="66"/>
        <v>0</v>
      </c>
      <c r="AI236">
        <f t="shared" si="67"/>
        <v>5139</v>
      </c>
    </row>
    <row r="237" spans="1:35" x14ac:dyDescent="0.35">
      <c r="A237" s="30">
        <v>230</v>
      </c>
      <c r="B237">
        <v>5157</v>
      </c>
      <c r="C237" t="s">
        <v>243</v>
      </c>
      <c r="D237">
        <v>6099</v>
      </c>
      <c r="E237">
        <v>7826</v>
      </c>
      <c r="F237">
        <v>575.79999999999995</v>
      </c>
      <c r="G237" s="89">
        <v>7844</v>
      </c>
      <c r="H237">
        <v>110.66</v>
      </c>
      <c r="I237">
        <v>7.2</v>
      </c>
      <c r="J237">
        <v>693.66</v>
      </c>
      <c r="K237" s="90">
        <v>4541676</v>
      </c>
      <c r="L237" s="13">
        <f t="shared" si="51"/>
        <v>8001</v>
      </c>
      <c r="M237" s="13">
        <f t="shared" si="52"/>
        <v>0</v>
      </c>
      <c r="N237" s="16">
        <f t="shared" si="53"/>
        <v>8001</v>
      </c>
      <c r="O237" s="13"/>
      <c r="P237" s="13">
        <f t="shared" si="54"/>
        <v>4606976</v>
      </c>
      <c r="Q237" s="13">
        <f t="shared" si="55"/>
        <v>4587093</v>
      </c>
      <c r="R237" s="13">
        <f t="shared" si="56"/>
        <v>0</v>
      </c>
      <c r="S237" s="13">
        <f t="shared" si="57"/>
        <v>4606976</v>
      </c>
      <c r="T237" s="13">
        <f t="shared" si="58"/>
        <v>0</v>
      </c>
      <c r="U237" s="11"/>
      <c r="V237" s="11"/>
      <c r="W237" s="11">
        <f t="shared" si="59"/>
        <v>0</v>
      </c>
      <c r="X237" s="11">
        <f t="shared" si="60"/>
        <v>0</v>
      </c>
      <c r="Y237" s="11">
        <f t="shared" si="61"/>
        <v>0</v>
      </c>
      <c r="Z237" s="11">
        <f t="shared" si="62"/>
        <v>0</v>
      </c>
      <c r="AA237" s="11">
        <f t="shared" si="63"/>
        <v>6936.5999999999995</v>
      </c>
      <c r="AB237" s="11">
        <f t="shared" si="64"/>
        <v>0</v>
      </c>
      <c r="AD237">
        <f t="shared" si="65"/>
        <v>0</v>
      </c>
      <c r="AF237">
        <f t="shared" si="66"/>
        <v>0</v>
      </c>
      <c r="AI237">
        <f t="shared" si="67"/>
        <v>5157</v>
      </c>
    </row>
    <row r="238" spans="1:35" x14ac:dyDescent="0.35">
      <c r="A238" s="30">
        <v>231</v>
      </c>
      <c r="B238">
        <v>5163</v>
      </c>
      <c r="C238" t="s">
        <v>212</v>
      </c>
      <c r="D238">
        <v>5163</v>
      </c>
      <c r="E238">
        <v>7826</v>
      </c>
      <c r="F238">
        <v>527.20000000000005</v>
      </c>
      <c r="G238" s="89">
        <v>7826</v>
      </c>
      <c r="H238">
        <v>62.66</v>
      </c>
      <c r="I238">
        <v>13.53</v>
      </c>
      <c r="J238">
        <v>603.39</v>
      </c>
      <c r="K238" s="90">
        <v>4153258</v>
      </c>
      <c r="L238" s="13">
        <f t="shared" si="51"/>
        <v>7983</v>
      </c>
      <c r="M238" s="13">
        <f t="shared" si="52"/>
        <v>10</v>
      </c>
      <c r="N238" s="16">
        <f t="shared" si="53"/>
        <v>7993</v>
      </c>
      <c r="O238" s="13"/>
      <c r="P238" s="13">
        <f t="shared" si="54"/>
        <v>4208638</v>
      </c>
      <c r="Q238" s="13">
        <f t="shared" si="55"/>
        <v>4194791</v>
      </c>
      <c r="R238" s="13">
        <f t="shared" si="56"/>
        <v>0</v>
      </c>
      <c r="S238" s="13">
        <f t="shared" si="57"/>
        <v>4213910</v>
      </c>
      <c r="T238" s="13">
        <f t="shared" si="58"/>
        <v>0</v>
      </c>
      <c r="U238" s="11"/>
      <c r="V238" s="11"/>
      <c r="W238" s="11">
        <f t="shared" si="59"/>
        <v>5272</v>
      </c>
      <c r="X238" s="11">
        <f t="shared" si="60"/>
        <v>135</v>
      </c>
      <c r="Y238" s="11">
        <f t="shared" si="61"/>
        <v>627</v>
      </c>
      <c r="Z238" s="11">
        <f t="shared" si="62"/>
        <v>6034</v>
      </c>
      <c r="AA238" s="11">
        <f t="shared" si="63"/>
        <v>0</v>
      </c>
      <c r="AB238" s="11">
        <f t="shared" si="64"/>
        <v>0</v>
      </c>
      <c r="AD238">
        <f t="shared" si="65"/>
        <v>0</v>
      </c>
      <c r="AF238">
        <f t="shared" si="66"/>
        <v>0</v>
      </c>
      <c r="AI238">
        <f t="shared" si="67"/>
        <v>5163</v>
      </c>
    </row>
    <row r="239" spans="1:35" x14ac:dyDescent="0.35">
      <c r="A239" s="30">
        <v>232</v>
      </c>
      <c r="B239">
        <v>5166</v>
      </c>
      <c r="C239" t="s">
        <v>213</v>
      </c>
      <c r="D239">
        <v>5166</v>
      </c>
      <c r="E239">
        <v>7826</v>
      </c>
      <c r="F239" s="90">
        <v>2135.6999999999998</v>
      </c>
      <c r="G239" s="89">
        <v>7826</v>
      </c>
      <c r="H239">
        <v>264.27999999999997</v>
      </c>
      <c r="I239">
        <v>80.430000000000007</v>
      </c>
      <c r="J239" s="90">
        <v>2480.41</v>
      </c>
      <c r="K239" s="90">
        <v>16715553</v>
      </c>
      <c r="L239" s="13">
        <f t="shared" si="51"/>
        <v>7983</v>
      </c>
      <c r="M239" s="13">
        <f t="shared" si="52"/>
        <v>10</v>
      </c>
      <c r="N239" s="16">
        <f t="shared" si="53"/>
        <v>7993</v>
      </c>
      <c r="O239" s="13"/>
      <c r="P239" s="13">
        <f t="shared" si="54"/>
        <v>17049293</v>
      </c>
      <c r="Q239" s="13">
        <f t="shared" si="55"/>
        <v>16882709</v>
      </c>
      <c r="R239" s="13">
        <f t="shared" si="56"/>
        <v>0</v>
      </c>
      <c r="S239" s="13">
        <f t="shared" si="57"/>
        <v>17070650</v>
      </c>
      <c r="T239" s="13">
        <f t="shared" si="58"/>
        <v>0</v>
      </c>
      <c r="U239" s="11"/>
      <c r="V239" s="11"/>
      <c r="W239" s="11">
        <f t="shared" si="59"/>
        <v>21357</v>
      </c>
      <c r="X239" s="11">
        <f t="shared" si="60"/>
        <v>804</v>
      </c>
      <c r="Y239" s="11">
        <f t="shared" si="61"/>
        <v>2643</v>
      </c>
      <c r="Z239" s="11">
        <f t="shared" si="62"/>
        <v>24804</v>
      </c>
      <c r="AA239" s="11">
        <f t="shared" si="63"/>
        <v>0</v>
      </c>
      <c r="AB239" s="11">
        <f t="shared" si="64"/>
        <v>0</v>
      </c>
      <c r="AD239">
        <f t="shared" si="65"/>
        <v>0</v>
      </c>
      <c r="AF239">
        <f t="shared" si="66"/>
        <v>0</v>
      </c>
      <c r="AI239">
        <f t="shared" si="67"/>
        <v>5166</v>
      </c>
    </row>
    <row r="240" spans="1:35" x14ac:dyDescent="0.35">
      <c r="A240" s="30">
        <v>233</v>
      </c>
      <c r="B240">
        <v>5184</v>
      </c>
      <c r="C240" t="s">
        <v>214</v>
      </c>
      <c r="D240">
        <v>5184</v>
      </c>
      <c r="E240">
        <v>7826</v>
      </c>
      <c r="F240" s="90">
        <v>1809.4</v>
      </c>
      <c r="G240" s="89">
        <v>7826</v>
      </c>
      <c r="H240">
        <v>265.83</v>
      </c>
      <c r="I240">
        <v>97.57</v>
      </c>
      <c r="J240" s="90">
        <v>2172.8000000000002</v>
      </c>
      <c r="K240" s="90">
        <v>15015746</v>
      </c>
      <c r="L240" s="13">
        <f t="shared" si="51"/>
        <v>7983</v>
      </c>
      <c r="M240" s="13">
        <f t="shared" si="52"/>
        <v>10</v>
      </c>
      <c r="N240" s="16">
        <f t="shared" si="53"/>
        <v>7993</v>
      </c>
      <c r="O240" s="13"/>
      <c r="P240" s="13">
        <f t="shared" si="54"/>
        <v>14444440</v>
      </c>
      <c r="Q240" s="13">
        <f t="shared" si="55"/>
        <v>15165903</v>
      </c>
      <c r="R240" s="13">
        <f t="shared" si="56"/>
        <v>721463</v>
      </c>
      <c r="S240" s="13">
        <f t="shared" si="57"/>
        <v>14462534</v>
      </c>
      <c r="T240" s="13">
        <f t="shared" si="58"/>
        <v>703369</v>
      </c>
      <c r="U240" s="11"/>
      <c r="V240" s="11"/>
      <c r="W240" s="11">
        <f t="shared" si="59"/>
        <v>18094</v>
      </c>
      <c r="X240" s="11">
        <f t="shared" si="60"/>
        <v>976</v>
      </c>
      <c r="Y240" s="11">
        <f t="shared" si="61"/>
        <v>2658</v>
      </c>
      <c r="Z240" s="11">
        <f t="shared" si="62"/>
        <v>21728</v>
      </c>
      <c r="AA240" s="11">
        <f t="shared" si="63"/>
        <v>0</v>
      </c>
      <c r="AB240" s="11">
        <f t="shared" si="64"/>
        <v>703369</v>
      </c>
      <c r="AD240">
        <f t="shared" si="65"/>
        <v>721463</v>
      </c>
      <c r="AF240">
        <f t="shared" si="66"/>
        <v>18094</v>
      </c>
      <c r="AI240">
        <f t="shared" si="67"/>
        <v>5184</v>
      </c>
    </row>
    <row r="241" spans="1:35" x14ac:dyDescent="0.35">
      <c r="A241" s="30">
        <v>234</v>
      </c>
      <c r="B241">
        <v>5250</v>
      </c>
      <c r="C241" t="s">
        <v>215</v>
      </c>
      <c r="D241">
        <v>5250</v>
      </c>
      <c r="E241">
        <v>7826</v>
      </c>
      <c r="F241" s="90">
        <v>5497.5</v>
      </c>
      <c r="G241" s="89">
        <v>7924</v>
      </c>
      <c r="H241">
        <v>471.11</v>
      </c>
      <c r="I241">
        <v>90.09</v>
      </c>
      <c r="J241" s="90">
        <v>6058.7</v>
      </c>
      <c r="K241" s="90">
        <v>43882320</v>
      </c>
      <c r="L241" s="13">
        <f t="shared" si="51"/>
        <v>8081</v>
      </c>
      <c r="M241" s="13">
        <f t="shared" si="52"/>
        <v>0</v>
      </c>
      <c r="N241" s="16">
        <f t="shared" si="53"/>
        <v>8081</v>
      </c>
      <c r="O241" s="13"/>
      <c r="P241" s="13">
        <f t="shared" si="54"/>
        <v>44425298</v>
      </c>
      <c r="Q241" s="13">
        <f t="shared" si="55"/>
        <v>44321143</v>
      </c>
      <c r="R241" s="13">
        <f t="shared" si="56"/>
        <v>0</v>
      </c>
      <c r="S241" s="13">
        <f t="shared" si="57"/>
        <v>44425298</v>
      </c>
      <c r="T241" s="13">
        <f t="shared" si="58"/>
        <v>0</v>
      </c>
      <c r="U241" s="11"/>
      <c r="V241" s="11"/>
      <c r="W241" s="11">
        <f t="shared" si="59"/>
        <v>0</v>
      </c>
      <c r="X241" s="11">
        <f t="shared" si="60"/>
        <v>0</v>
      </c>
      <c r="Y241" s="11">
        <f t="shared" si="61"/>
        <v>0</v>
      </c>
      <c r="Z241" s="11">
        <f t="shared" si="62"/>
        <v>0</v>
      </c>
      <c r="AA241" s="11">
        <f t="shared" si="63"/>
        <v>60587</v>
      </c>
      <c r="AB241" s="11">
        <f t="shared" si="64"/>
        <v>0</v>
      </c>
      <c r="AD241">
        <f t="shared" si="65"/>
        <v>0</v>
      </c>
      <c r="AF241">
        <f t="shared" si="66"/>
        <v>0</v>
      </c>
      <c r="AI241">
        <f t="shared" si="67"/>
        <v>5250</v>
      </c>
    </row>
    <row r="242" spans="1:35" x14ac:dyDescent="0.35">
      <c r="A242" s="30">
        <v>235</v>
      </c>
      <c r="B242">
        <v>5256</v>
      </c>
      <c r="C242" t="s">
        <v>216</v>
      </c>
      <c r="D242">
        <v>5256</v>
      </c>
      <c r="E242">
        <v>7826</v>
      </c>
      <c r="F242">
        <v>699.9</v>
      </c>
      <c r="G242" s="89">
        <v>7826</v>
      </c>
      <c r="H242">
        <v>92.74</v>
      </c>
      <c r="I242">
        <v>20.72</v>
      </c>
      <c r="J242">
        <v>813.36</v>
      </c>
      <c r="K242" s="90">
        <v>5423418</v>
      </c>
      <c r="L242" s="13">
        <f t="shared" si="51"/>
        <v>7983</v>
      </c>
      <c r="M242" s="13">
        <f t="shared" si="52"/>
        <v>10</v>
      </c>
      <c r="N242" s="16">
        <f t="shared" si="53"/>
        <v>7993</v>
      </c>
      <c r="O242" s="13"/>
      <c r="P242" s="13">
        <f t="shared" si="54"/>
        <v>5587302</v>
      </c>
      <c r="Q242" s="13">
        <f t="shared" si="55"/>
        <v>5477652</v>
      </c>
      <c r="R242" s="13">
        <f t="shared" si="56"/>
        <v>0</v>
      </c>
      <c r="S242" s="13">
        <f t="shared" si="57"/>
        <v>5594301</v>
      </c>
      <c r="T242" s="13">
        <f t="shared" si="58"/>
        <v>0</v>
      </c>
      <c r="U242" s="11"/>
      <c r="V242" s="11"/>
      <c r="W242" s="11">
        <f t="shared" si="59"/>
        <v>6999</v>
      </c>
      <c r="X242" s="11">
        <f t="shared" si="60"/>
        <v>207</v>
      </c>
      <c r="Y242" s="11">
        <f t="shared" si="61"/>
        <v>927</v>
      </c>
      <c r="Z242" s="11">
        <f t="shared" si="62"/>
        <v>8133</v>
      </c>
      <c r="AA242" s="11">
        <f t="shared" si="63"/>
        <v>0</v>
      </c>
      <c r="AB242" s="11">
        <f t="shared" si="64"/>
        <v>0</v>
      </c>
      <c r="AD242">
        <f t="shared" si="65"/>
        <v>0</v>
      </c>
      <c r="AF242">
        <f t="shared" si="66"/>
        <v>0</v>
      </c>
      <c r="AI242">
        <f t="shared" si="67"/>
        <v>5256</v>
      </c>
    </row>
    <row r="243" spans="1:35" x14ac:dyDescent="0.35">
      <c r="A243" s="30">
        <v>236</v>
      </c>
      <c r="B243">
        <v>5283</v>
      </c>
      <c r="C243" t="s">
        <v>217</v>
      </c>
      <c r="D243">
        <v>5283</v>
      </c>
      <c r="E243">
        <v>7826</v>
      </c>
      <c r="F243">
        <v>659.8</v>
      </c>
      <c r="G243" s="89">
        <v>7926</v>
      </c>
      <c r="H243">
        <v>79.930000000000007</v>
      </c>
      <c r="I243">
        <v>16.36</v>
      </c>
      <c r="J243">
        <v>756.09</v>
      </c>
      <c r="K243" s="90">
        <v>5151900</v>
      </c>
      <c r="L243" s="13">
        <f t="shared" si="51"/>
        <v>8083</v>
      </c>
      <c r="M243" s="13">
        <f t="shared" si="52"/>
        <v>0</v>
      </c>
      <c r="N243" s="16">
        <f t="shared" si="53"/>
        <v>8083</v>
      </c>
      <c r="O243" s="13"/>
      <c r="P243" s="13">
        <f t="shared" si="54"/>
        <v>5333163</v>
      </c>
      <c r="Q243" s="13">
        <f t="shared" si="55"/>
        <v>5203419</v>
      </c>
      <c r="R243" s="13">
        <f t="shared" si="56"/>
        <v>0</v>
      </c>
      <c r="S243" s="13">
        <f t="shared" si="57"/>
        <v>5333163</v>
      </c>
      <c r="T243" s="13">
        <f t="shared" si="58"/>
        <v>0</v>
      </c>
      <c r="U243" s="11"/>
      <c r="V243" s="11"/>
      <c r="W243" s="11">
        <f t="shared" si="59"/>
        <v>0</v>
      </c>
      <c r="X243" s="11">
        <f t="shared" si="60"/>
        <v>0</v>
      </c>
      <c r="Y243" s="11">
        <f t="shared" si="61"/>
        <v>0</v>
      </c>
      <c r="Z243" s="11">
        <f t="shared" si="62"/>
        <v>0</v>
      </c>
      <c r="AA243" s="11">
        <f t="shared" si="63"/>
        <v>7560.9000000000005</v>
      </c>
      <c r="AB243" s="11">
        <f t="shared" si="64"/>
        <v>0</v>
      </c>
      <c r="AD243">
        <f t="shared" si="65"/>
        <v>0</v>
      </c>
      <c r="AF243">
        <f t="shared" si="66"/>
        <v>0</v>
      </c>
      <c r="AI243">
        <f t="shared" si="67"/>
        <v>5283</v>
      </c>
    </row>
    <row r="244" spans="1:35" x14ac:dyDescent="0.35">
      <c r="A244" s="30">
        <v>237</v>
      </c>
      <c r="B244">
        <v>5310</v>
      </c>
      <c r="C244" t="s">
        <v>218</v>
      </c>
      <c r="D244">
        <v>5310</v>
      </c>
      <c r="E244">
        <v>7826</v>
      </c>
      <c r="F244">
        <v>738.5</v>
      </c>
      <c r="G244" s="89">
        <v>7826</v>
      </c>
      <c r="H244">
        <v>87.83</v>
      </c>
      <c r="I244">
        <v>84.53</v>
      </c>
      <c r="J244">
        <v>910.86</v>
      </c>
      <c r="K244" s="90">
        <v>5926630</v>
      </c>
      <c r="L244" s="13">
        <f t="shared" si="51"/>
        <v>7983</v>
      </c>
      <c r="M244" s="13">
        <f t="shared" si="52"/>
        <v>10</v>
      </c>
      <c r="N244" s="16">
        <f t="shared" si="53"/>
        <v>7993</v>
      </c>
      <c r="O244" s="13"/>
      <c r="P244" s="13">
        <f t="shared" si="54"/>
        <v>5895446</v>
      </c>
      <c r="Q244" s="13">
        <f t="shared" si="55"/>
        <v>5985896</v>
      </c>
      <c r="R244" s="13">
        <f t="shared" si="56"/>
        <v>90450</v>
      </c>
      <c r="S244" s="13">
        <f t="shared" si="57"/>
        <v>5902831</v>
      </c>
      <c r="T244" s="13">
        <f t="shared" si="58"/>
        <v>83065</v>
      </c>
      <c r="U244" s="11"/>
      <c r="V244" s="11"/>
      <c r="W244" s="11">
        <f t="shared" si="59"/>
        <v>7385</v>
      </c>
      <c r="X244" s="11">
        <f t="shared" si="60"/>
        <v>845</v>
      </c>
      <c r="Y244" s="11">
        <f t="shared" si="61"/>
        <v>878</v>
      </c>
      <c r="Z244" s="11">
        <f t="shared" si="62"/>
        <v>9108</v>
      </c>
      <c r="AA244" s="11">
        <f t="shared" si="63"/>
        <v>0</v>
      </c>
      <c r="AB244" s="11">
        <f t="shared" si="64"/>
        <v>83065</v>
      </c>
      <c r="AD244">
        <f t="shared" si="65"/>
        <v>90450</v>
      </c>
      <c r="AF244">
        <f t="shared" si="66"/>
        <v>7385</v>
      </c>
      <c r="AI244">
        <f t="shared" si="67"/>
        <v>5310</v>
      </c>
    </row>
    <row r="245" spans="1:35" x14ac:dyDescent="0.35">
      <c r="A245" s="30">
        <v>238</v>
      </c>
      <c r="B245">
        <v>5319</v>
      </c>
      <c r="C245" t="s">
        <v>209</v>
      </c>
      <c r="D245">
        <v>5160</v>
      </c>
      <c r="E245">
        <v>7826</v>
      </c>
      <c r="F245">
        <v>990.1</v>
      </c>
      <c r="G245" s="89">
        <v>7826</v>
      </c>
      <c r="H245">
        <v>104.57</v>
      </c>
      <c r="I245">
        <v>13.44</v>
      </c>
      <c r="J245" s="90">
        <v>1108.1099999999999</v>
      </c>
      <c r="K245" s="90">
        <v>7820522</v>
      </c>
      <c r="L245" s="13">
        <f t="shared" si="51"/>
        <v>7983</v>
      </c>
      <c r="M245" s="13">
        <f t="shared" si="52"/>
        <v>10</v>
      </c>
      <c r="N245" s="16">
        <f t="shared" si="53"/>
        <v>7993</v>
      </c>
      <c r="O245" s="13"/>
      <c r="P245" s="13">
        <f t="shared" si="54"/>
        <v>7903968</v>
      </c>
      <c r="Q245" s="13">
        <f t="shared" si="55"/>
        <v>7898727</v>
      </c>
      <c r="R245" s="13">
        <f t="shared" si="56"/>
        <v>0</v>
      </c>
      <c r="S245" s="13">
        <f t="shared" si="57"/>
        <v>7913869</v>
      </c>
      <c r="T245" s="13">
        <f t="shared" si="58"/>
        <v>0</v>
      </c>
      <c r="U245" s="11"/>
      <c r="V245" s="11"/>
      <c r="W245" s="11">
        <f t="shared" si="59"/>
        <v>9901</v>
      </c>
      <c r="X245" s="11">
        <f t="shared" si="60"/>
        <v>134</v>
      </c>
      <c r="Y245" s="11">
        <f t="shared" si="61"/>
        <v>1046</v>
      </c>
      <c r="Z245" s="11">
        <f t="shared" si="62"/>
        <v>11081</v>
      </c>
      <c r="AA245" s="11">
        <f t="shared" si="63"/>
        <v>0</v>
      </c>
      <c r="AB245" s="11">
        <f t="shared" si="64"/>
        <v>0</v>
      </c>
      <c r="AD245">
        <f t="shared" si="65"/>
        <v>0</v>
      </c>
      <c r="AF245">
        <f t="shared" si="66"/>
        <v>0</v>
      </c>
      <c r="AI245">
        <f t="shared" si="67"/>
        <v>5319</v>
      </c>
    </row>
    <row r="246" spans="1:35" x14ac:dyDescent="0.35">
      <c r="A246" s="30">
        <v>239</v>
      </c>
      <c r="B246">
        <v>5463</v>
      </c>
      <c r="C246" t="s">
        <v>219</v>
      </c>
      <c r="D246">
        <v>5463</v>
      </c>
      <c r="E246">
        <v>7826</v>
      </c>
      <c r="F246">
        <v>972.9</v>
      </c>
      <c r="G246" s="89">
        <v>7826</v>
      </c>
      <c r="H246">
        <v>116.34</v>
      </c>
      <c r="I246">
        <v>32.32</v>
      </c>
      <c r="J246" s="90">
        <v>1121.56</v>
      </c>
      <c r="K246" s="90">
        <v>8292430</v>
      </c>
      <c r="L246" s="13">
        <f t="shared" si="51"/>
        <v>7983</v>
      </c>
      <c r="M246" s="13">
        <f t="shared" si="52"/>
        <v>10</v>
      </c>
      <c r="N246" s="16">
        <f t="shared" si="53"/>
        <v>7993</v>
      </c>
      <c r="O246" s="13"/>
      <c r="P246" s="13">
        <f t="shared" si="54"/>
        <v>7766661</v>
      </c>
      <c r="Q246" s="13">
        <f t="shared" si="55"/>
        <v>8375354</v>
      </c>
      <c r="R246" s="13">
        <f t="shared" si="56"/>
        <v>608693</v>
      </c>
      <c r="S246" s="13">
        <f t="shared" si="57"/>
        <v>7776390</v>
      </c>
      <c r="T246" s="13">
        <f t="shared" si="58"/>
        <v>598964</v>
      </c>
      <c r="U246" s="11"/>
      <c r="V246" s="11"/>
      <c r="W246" s="11">
        <f t="shared" si="59"/>
        <v>9729</v>
      </c>
      <c r="X246" s="11">
        <f t="shared" si="60"/>
        <v>323</v>
      </c>
      <c r="Y246" s="11">
        <f t="shared" si="61"/>
        <v>1163</v>
      </c>
      <c r="Z246" s="11">
        <f t="shared" si="62"/>
        <v>11215</v>
      </c>
      <c r="AA246" s="11">
        <f t="shared" si="63"/>
        <v>0</v>
      </c>
      <c r="AB246" s="11">
        <f t="shared" si="64"/>
        <v>598964</v>
      </c>
      <c r="AD246">
        <f t="shared" si="65"/>
        <v>608693</v>
      </c>
      <c r="AF246">
        <f t="shared" si="66"/>
        <v>9729</v>
      </c>
      <c r="AI246">
        <f t="shared" si="67"/>
        <v>5463</v>
      </c>
    </row>
    <row r="247" spans="1:35" x14ac:dyDescent="0.35">
      <c r="A247" s="30">
        <v>240</v>
      </c>
      <c r="B247">
        <v>5486</v>
      </c>
      <c r="C247" t="s">
        <v>220</v>
      </c>
      <c r="D247">
        <v>5486</v>
      </c>
      <c r="E247">
        <v>7826</v>
      </c>
      <c r="F247">
        <v>331.1</v>
      </c>
      <c r="G247" s="89">
        <v>7826</v>
      </c>
      <c r="H247">
        <v>73.14</v>
      </c>
      <c r="I247">
        <v>24.41</v>
      </c>
      <c r="J247">
        <v>428.65</v>
      </c>
      <c r="K247" s="90">
        <v>2480842</v>
      </c>
      <c r="L247" s="13">
        <f t="shared" si="51"/>
        <v>7983</v>
      </c>
      <c r="M247" s="13">
        <f t="shared" si="52"/>
        <v>10</v>
      </c>
      <c r="N247" s="16">
        <f t="shared" si="53"/>
        <v>7993</v>
      </c>
      <c r="O247" s="13"/>
      <c r="P247" s="13">
        <f t="shared" si="54"/>
        <v>2643171</v>
      </c>
      <c r="Q247" s="13">
        <f t="shared" si="55"/>
        <v>2505650</v>
      </c>
      <c r="R247" s="13">
        <f t="shared" si="56"/>
        <v>0</v>
      </c>
      <c r="S247" s="13">
        <f t="shared" si="57"/>
        <v>2646482</v>
      </c>
      <c r="T247" s="13">
        <f t="shared" si="58"/>
        <v>0</v>
      </c>
      <c r="U247" s="11"/>
      <c r="V247" s="11"/>
      <c r="W247" s="11">
        <f t="shared" si="59"/>
        <v>3311</v>
      </c>
      <c r="X247" s="11">
        <f t="shared" si="60"/>
        <v>244</v>
      </c>
      <c r="Y247" s="11">
        <f t="shared" si="61"/>
        <v>731</v>
      </c>
      <c r="Z247" s="11">
        <f t="shared" si="62"/>
        <v>4286</v>
      </c>
      <c r="AA247" s="11">
        <f t="shared" si="63"/>
        <v>0</v>
      </c>
      <c r="AB247" s="11">
        <f t="shared" si="64"/>
        <v>0</v>
      </c>
      <c r="AD247">
        <f t="shared" si="65"/>
        <v>0</v>
      </c>
      <c r="AF247">
        <f t="shared" si="66"/>
        <v>0</v>
      </c>
      <c r="AI247">
        <f t="shared" si="67"/>
        <v>5486</v>
      </c>
    </row>
    <row r="248" spans="1:35" x14ac:dyDescent="0.35">
      <c r="A248" s="30">
        <v>241</v>
      </c>
      <c r="B248">
        <v>5508</v>
      </c>
      <c r="C248" t="s">
        <v>221</v>
      </c>
      <c r="D248">
        <v>5508</v>
      </c>
      <c r="E248">
        <v>7826</v>
      </c>
      <c r="F248">
        <v>354.1</v>
      </c>
      <c r="G248" s="89">
        <v>7826</v>
      </c>
      <c r="H248">
        <v>45.07</v>
      </c>
      <c r="I248">
        <v>28.06</v>
      </c>
      <c r="J248">
        <v>427.23</v>
      </c>
      <c r="K248" s="90">
        <v>2693709</v>
      </c>
      <c r="L248" s="13">
        <f t="shared" si="51"/>
        <v>7983</v>
      </c>
      <c r="M248" s="13">
        <f t="shared" si="52"/>
        <v>10</v>
      </c>
      <c r="N248" s="16">
        <f t="shared" si="53"/>
        <v>7993</v>
      </c>
      <c r="O248" s="13"/>
      <c r="P248" s="13">
        <f t="shared" si="54"/>
        <v>2826780</v>
      </c>
      <c r="Q248" s="13">
        <f t="shared" si="55"/>
        <v>2720646</v>
      </c>
      <c r="R248" s="13">
        <f t="shared" si="56"/>
        <v>0</v>
      </c>
      <c r="S248" s="13">
        <f t="shared" si="57"/>
        <v>2830321</v>
      </c>
      <c r="T248" s="13">
        <f t="shared" si="58"/>
        <v>0</v>
      </c>
      <c r="U248" s="11"/>
      <c r="V248" s="11"/>
      <c r="W248" s="11">
        <f t="shared" si="59"/>
        <v>3541</v>
      </c>
      <c r="X248" s="11">
        <f t="shared" si="60"/>
        <v>281</v>
      </c>
      <c r="Y248" s="11">
        <f t="shared" si="61"/>
        <v>451</v>
      </c>
      <c r="Z248" s="11">
        <f t="shared" si="62"/>
        <v>4273</v>
      </c>
      <c r="AA248" s="11">
        <f t="shared" si="63"/>
        <v>0</v>
      </c>
      <c r="AB248" s="11">
        <f t="shared" si="64"/>
        <v>0</v>
      </c>
      <c r="AD248">
        <f t="shared" si="65"/>
        <v>0</v>
      </c>
      <c r="AF248">
        <f t="shared" si="66"/>
        <v>0</v>
      </c>
      <c r="AI248">
        <f t="shared" si="67"/>
        <v>5508</v>
      </c>
    </row>
    <row r="249" spans="1:35" x14ac:dyDescent="0.35">
      <c r="A249" s="30">
        <v>242</v>
      </c>
      <c r="B249">
        <v>5607</v>
      </c>
      <c r="C249" t="s">
        <v>224</v>
      </c>
      <c r="D249">
        <v>5607</v>
      </c>
      <c r="E249">
        <v>7826</v>
      </c>
      <c r="F249">
        <v>788.7</v>
      </c>
      <c r="G249" s="89">
        <v>7832</v>
      </c>
      <c r="H249">
        <v>68.540000000000006</v>
      </c>
      <c r="I249">
        <v>46.83</v>
      </c>
      <c r="J249">
        <v>904.07</v>
      </c>
      <c r="K249" s="90">
        <v>6428506</v>
      </c>
      <c r="L249" s="13">
        <f t="shared" si="51"/>
        <v>7989</v>
      </c>
      <c r="M249" s="13">
        <f t="shared" si="52"/>
        <v>4</v>
      </c>
      <c r="N249" s="16">
        <f t="shared" si="53"/>
        <v>7993</v>
      </c>
      <c r="O249" s="13"/>
      <c r="P249" s="13">
        <f t="shared" si="54"/>
        <v>6300924</v>
      </c>
      <c r="Q249" s="13">
        <f t="shared" si="55"/>
        <v>6492791</v>
      </c>
      <c r="R249" s="13">
        <f t="shared" si="56"/>
        <v>191867</v>
      </c>
      <c r="S249" s="13">
        <f t="shared" si="57"/>
        <v>6304079</v>
      </c>
      <c r="T249" s="13">
        <f t="shared" si="58"/>
        <v>188712</v>
      </c>
      <c r="U249" s="11"/>
      <c r="V249" s="11"/>
      <c r="W249" s="11">
        <f t="shared" si="59"/>
        <v>3155</v>
      </c>
      <c r="X249" s="11">
        <f t="shared" si="60"/>
        <v>187</v>
      </c>
      <c r="Y249" s="11">
        <f t="shared" si="61"/>
        <v>274</v>
      </c>
      <c r="Z249" s="11">
        <f t="shared" si="62"/>
        <v>3616</v>
      </c>
      <c r="AA249" s="11">
        <f t="shared" si="63"/>
        <v>5424.42</v>
      </c>
      <c r="AB249" s="11">
        <f t="shared" si="64"/>
        <v>188712</v>
      </c>
      <c r="AD249">
        <f t="shared" si="65"/>
        <v>191867</v>
      </c>
      <c r="AF249">
        <f t="shared" si="66"/>
        <v>3155</v>
      </c>
      <c r="AI249">
        <f t="shared" si="67"/>
        <v>5607</v>
      </c>
    </row>
    <row r="250" spans="1:35" x14ac:dyDescent="0.35">
      <c r="A250" s="30">
        <v>243</v>
      </c>
      <c r="B250">
        <v>5643</v>
      </c>
      <c r="C250" t="s">
        <v>225</v>
      </c>
      <c r="D250">
        <v>5643</v>
      </c>
      <c r="E250">
        <v>7826</v>
      </c>
      <c r="F250" s="90">
        <v>1007.6</v>
      </c>
      <c r="G250" s="89">
        <v>7826</v>
      </c>
      <c r="H250">
        <v>106.49</v>
      </c>
      <c r="I250">
        <v>20.59</v>
      </c>
      <c r="J250" s="90">
        <v>1134.68</v>
      </c>
      <c r="K250" s="90">
        <v>7694523</v>
      </c>
      <c r="L250" s="13">
        <f t="shared" si="51"/>
        <v>7983</v>
      </c>
      <c r="M250" s="13">
        <f t="shared" si="52"/>
        <v>10</v>
      </c>
      <c r="N250" s="16">
        <f t="shared" si="53"/>
        <v>7993</v>
      </c>
      <c r="O250" s="13"/>
      <c r="P250" s="13">
        <f t="shared" si="54"/>
        <v>8043671</v>
      </c>
      <c r="Q250" s="13">
        <f t="shared" si="55"/>
        <v>7771468</v>
      </c>
      <c r="R250" s="13">
        <f t="shared" si="56"/>
        <v>0</v>
      </c>
      <c r="S250" s="13">
        <f t="shared" si="57"/>
        <v>8053747</v>
      </c>
      <c r="T250" s="13">
        <f t="shared" si="58"/>
        <v>0</v>
      </c>
      <c r="U250" s="11"/>
      <c r="V250" s="11"/>
      <c r="W250" s="11">
        <f t="shared" si="59"/>
        <v>10076</v>
      </c>
      <c r="X250" s="11">
        <f t="shared" si="60"/>
        <v>206</v>
      </c>
      <c r="Y250" s="11">
        <f t="shared" si="61"/>
        <v>1065</v>
      </c>
      <c r="Z250" s="11">
        <f t="shared" si="62"/>
        <v>11347</v>
      </c>
      <c r="AA250" s="11">
        <f t="shared" si="63"/>
        <v>0</v>
      </c>
      <c r="AB250" s="11">
        <f t="shared" si="64"/>
        <v>0</v>
      </c>
      <c r="AD250">
        <f t="shared" si="65"/>
        <v>0</v>
      </c>
      <c r="AF250">
        <f t="shared" si="66"/>
        <v>0</v>
      </c>
      <c r="AI250">
        <f t="shared" si="67"/>
        <v>5643</v>
      </c>
    </row>
    <row r="251" spans="1:35" x14ac:dyDescent="0.35">
      <c r="A251" s="30">
        <v>244</v>
      </c>
      <c r="B251">
        <v>5697</v>
      </c>
      <c r="C251" t="s">
        <v>351</v>
      </c>
      <c r="D251">
        <v>5697</v>
      </c>
      <c r="E251">
        <v>7826</v>
      </c>
      <c r="F251">
        <v>403</v>
      </c>
      <c r="G251" s="89">
        <v>7826</v>
      </c>
      <c r="H251">
        <v>68.36</v>
      </c>
      <c r="I251">
        <v>28.98</v>
      </c>
      <c r="J251">
        <v>500.34</v>
      </c>
      <c r="K251" s="90">
        <v>3286920</v>
      </c>
      <c r="L251" s="13">
        <f t="shared" si="51"/>
        <v>7983</v>
      </c>
      <c r="M251" s="13">
        <f t="shared" si="52"/>
        <v>10</v>
      </c>
      <c r="N251" s="16">
        <f t="shared" si="53"/>
        <v>7993</v>
      </c>
      <c r="O251" s="13"/>
      <c r="P251" s="13">
        <f t="shared" si="54"/>
        <v>3217149</v>
      </c>
      <c r="Q251" s="13">
        <f t="shared" si="55"/>
        <v>3319789</v>
      </c>
      <c r="R251" s="13">
        <f t="shared" si="56"/>
        <v>102640</v>
      </c>
      <c r="S251" s="13">
        <f t="shared" si="57"/>
        <v>3221179</v>
      </c>
      <c r="T251" s="13">
        <f t="shared" si="58"/>
        <v>98610</v>
      </c>
      <c r="U251" s="11"/>
      <c r="V251" s="11"/>
      <c r="W251" s="11">
        <f t="shared" si="59"/>
        <v>4030</v>
      </c>
      <c r="X251" s="11">
        <f t="shared" si="60"/>
        <v>290</v>
      </c>
      <c r="Y251" s="11">
        <f t="shared" si="61"/>
        <v>684</v>
      </c>
      <c r="Z251" s="11">
        <f t="shared" si="62"/>
        <v>5004</v>
      </c>
      <c r="AA251" s="11">
        <f t="shared" si="63"/>
        <v>0</v>
      </c>
      <c r="AB251" s="11">
        <f t="shared" si="64"/>
        <v>98610</v>
      </c>
      <c r="AD251">
        <f t="shared" si="65"/>
        <v>102640</v>
      </c>
      <c r="AF251">
        <f t="shared" si="66"/>
        <v>4030</v>
      </c>
      <c r="AI251">
        <f t="shared" si="67"/>
        <v>5697</v>
      </c>
    </row>
    <row r="252" spans="1:35" x14ac:dyDescent="0.35">
      <c r="A252" s="30">
        <v>245</v>
      </c>
      <c r="B252">
        <v>5724</v>
      </c>
      <c r="C252" t="s">
        <v>226</v>
      </c>
      <c r="D252">
        <v>5724</v>
      </c>
      <c r="E252">
        <v>7826</v>
      </c>
      <c r="F252">
        <v>185</v>
      </c>
      <c r="G252" s="89">
        <v>7826</v>
      </c>
      <c r="H252">
        <v>32.96</v>
      </c>
      <c r="I252">
        <v>30.91</v>
      </c>
      <c r="J252">
        <v>248.87</v>
      </c>
      <c r="K252" s="90">
        <v>1385202</v>
      </c>
      <c r="L252" s="13">
        <f t="shared" si="51"/>
        <v>7983</v>
      </c>
      <c r="M252" s="13">
        <f t="shared" si="52"/>
        <v>10</v>
      </c>
      <c r="N252" s="16">
        <f t="shared" si="53"/>
        <v>7993</v>
      </c>
      <c r="O252" s="13"/>
      <c r="P252" s="13">
        <f t="shared" si="54"/>
        <v>1476855</v>
      </c>
      <c r="Q252" s="13">
        <f t="shared" si="55"/>
        <v>1399054</v>
      </c>
      <c r="R252" s="13">
        <f t="shared" si="56"/>
        <v>0</v>
      </c>
      <c r="S252" s="13">
        <f t="shared" si="57"/>
        <v>1478705</v>
      </c>
      <c r="T252" s="13">
        <f t="shared" si="58"/>
        <v>0</v>
      </c>
      <c r="U252" s="11"/>
      <c r="V252" s="11"/>
      <c r="W252" s="11">
        <f t="shared" si="59"/>
        <v>1850</v>
      </c>
      <c r="X252" s="11">
        <f t="shared" si="60"/>
        <v>309</v>
      </c>
      <c r="Y252" s="11">
        <f t="shared" si="61"/>
        <v>330</v>
      </c>
      <c r="Z252" s="11">
        <f t="shared" si="62"/>
        <v>2489</v>
      </c>
      <c r="AA252" s="11">
        <f t="shared" si="63"/>
        <v>0</v>
      </c>
      <c r="AB252" s="11">
        <f t="shared" si="64"/>
        <v>0</v>
      </c>
      <c r="AD252">
        <f t="shared" si="65"/>
        <v>0</v>
      </c>
      <c r="AF252">
        <f t="shared" si="66"/>
        <v>0</v>
      </c>
      <c r="AI252">
        <f t="shared" si="67"/>
        <v>5724</v>
      </c>
    </row>
    <row r="253" spans="1:35" x14ac:dyDescent="0.35">
      <c r="A253" s="30">
        <v>246</v>
      </c>
      <c r="B253">
        <v>5751</v>
      </c>
      <c r="C253" t="s">
        <v>251</v>
      </c>
      <c r="D253">
        <v>5751</v>
      </c>
      <c r="E253">
        <v>7826</v>
      </c>
      <c r="F253">
        <v>612.29999999999995</v>
      </c>
      <c r="G253" s="89">
        <v>7826</v>
      </c>
      <c r="H253">
        <v>68.09</v>
      </c>
      <c r="I253">
        <v>27.96</v>
      </c>
      <c r="J253">
        <v>708.35</v>
      </c>
      <c r="K253" s="90">
        <v>4493689</v>
      </c>
      <c r="L253" s="13">
        <f t="shared" si="51"/>
        <v>7983</v>
      </c>
      <c r="M253" s="13">
        <f t="shared" si="52"/>
        <v>10</v>
      </c>
      <c r="N253" s="16">
        <f t="shared" si="53"/>
        <v>7993</v>
      </c>
      <c r="O253" s="13"/>
      <c r="P253" s="13">
        <f t="shared" si="54"/>
        <v>4887991</v>
      </c>
      <c r="Q253" s="13">
        <f t="shared" si="55"/>
        <v>4538626</v>
      </c>
      <c r="R253" s="13">
        <f t="shared" si="56"/>
        <v>0</v>
      </c>
      <c r="S253" s="13">
        <f t="shared" si="57"/>
        <v>4894114</v>
      </c>
      <c r="T253" s="13">
        <f t="shared" si="58"/>
        <v>0</v>
      </c>
      <c r="U253" s="11"/>
      <c r="V253" s="11"/>
      <c r="W253" s="11">
        <f t="shared" si="59"/>
        <v>6123</v>
      </c>
      <c r="X253" s="11">
        <f t="shared" si="60"/>
        <v>280</v>
      </c>
      <c r="Y253" s="11">
        <f t="shared" si="61"/>
        <v>681</v>
      </c>
      <c r="Z253" s="11">
        <f t="shared" si="62"/>
        <v>7084</v>
      </c>
      <c r="AA253" s="11">
        <f t="shared" si="63"/>
        <v>0</v>
      </c>
      <c r="AB253" s="11">
        <f t="shared" si="64"/>
        <v>0</v>
      </c>
      <c r="AD253">
        <f t="shared" si="65"/>
        <v>0</v>
      </c>
      <c r="AF253">
        <f t="shared" si="66"/>
        <v>0</v>
      </c>
      <c r="AI253">
        <f t="shared" si="67"/>
        <v>5751</v>
      </c>
    </row>
    <row r="254" spans="1:35" x14ac:dyDescent="0.35">
      <c r="A254" s="30">
        <v>247</v>
      </c>
      <c r="B254">
        <v>5805</v>
      </c>
      <c r="C254" t="s">
        <v>227</v>
      </c>
      <c r="D254">
        <v>5805</v>
      </c>
      <c r="E254">
        <v>7826</v>
      </c>
      <c r="F254" s="90">
        <v>1016.4</v>
      </c>
      <c r="G254" s="89">
        <v>7859</v>
      </c>
      <c r="H254">
        <v>143.06</v>
      </c>
      <c r="I254">
        <v>29.84</v>
      </c>
      <c r="J254" s="90">
        <v>1189.3</v>
      </c>
      <c r="K254" s="90">
        <v>8039757</v>
      </c>
      <c r="L254" s="13">
        <f t="shared" si="51"/>
        <v>8016</v>
      </c>
      <c r="M254" s="13">
        <f t="shared" si="52"/>
        <v>0</v>
      </c>
      <c r="N254" s="16">
        <f t="shared" si="53"/>
        <v>8016</v>
      </c>
      <c r="O254" s="13"/>
      <c r="P254" s="13">
        <f t="shared" si="54"/>
        <v>8147462</v>
      </c>
      <c r="Q254" s="13">
        <f t="shared" si="55"/>
        <v>8120155</v>
      </c>
      <c r="R254" s="13">
        <f t="shared" si="56"/>
        <v>0</v>
      </c>
      <c r="S254" s="13">
        <f t="shared" si="57"/>
        <v>8147462</v>
      </c>
      <c r="T254" s="13">
        <f t="shared" si="58"/>
        <v>0</v>
      </c>
      <c r="U254" s="11"/>
      <c r="V254" s="11"/>
      <c r="W254" s="11">
        <f t="shared" si="59"/>
        <v>0</v>
      </c>
      <c r="X254" s="11">
        <f t="shared" si="60"/>
        <v>0</v>
      </c>
      <c r="Y254" s="11">
        <f t="shared" si="61"/>
        <v>0</v>
      </c>
      <c r="Z254" s="11">
        <f t="shared" si="62"/>
        <v>0</v>
      </c>
      <c r="AA254" s="11">
        <f t="shared" si="63"/>
        <v>11893</v>
      </c>
      <c r="AB254" s="11">
        <f t="shared" si="64"/>
        <v>0</v>
      </c>
      <c r="AD254">
        <f t="shared" si="65"/>
        <v>0</v>
      </c>
      <c r="AF254">
        <f t="shared" si="66"/>
        <v>0</v>
      </c>
      <c r="AI254">
        <f t="shared" si="67"/>
        <v>5805</v>
      </c>
    </row>
    <row r="255" spans="1:35" x14ac:dyDescent="0.35">
      <c r="A255" s="30">
        <v>248</v>
      </c>
      <c r="B255">
        <v>5823</v>
      </c>
      <c r="C255" t="s">
        <v>228</v>
      </c>
      <c r="D255">
        <v>5823</v>
      </c>
      <c r="E255">
        <v>7826</v>
      </c>
      <c r="F255">
        <v>351</v>
      </c>
      <c r="G255" s="89">
        <v>7858</v>
      </c>
      <c r="H255">
        <v>52.73</v>
      </c>
      <c r="I255">
        <v>34.119999999999997</v>
      </c>
      <c r="J255">
        <v>437.85</v>
      </c>
      <c r="K255" s="90">
        <v>2868170</v>
      </c>
      <c r="L255" s="13">
        <f t="shared" si="51"/>
        <v>8015</v>
      </c>
      <c r="M255" s="13">
        <f t="shared" si="52"/>
        <v>0</v>
      </c>
      <c r="N255" s="16">
        <f t="shared" si="53"/>
        <v>8015</v>
      </c>
      <c r="O255" s="13"/>
      <c r="P255" s="13">
        <f t="shared" si="54"/>
        <v>2813265</v>
      </c>
      <c r="Q255" s="13">
        <f t="shared" si="55"/>
        <v>2896852</v>
      </c>
      <c r="R255" s="13">
        <f t="shared" si="56"/>
        <v>83587</v>
      </c>
      <c r="S255" s="13">
        <f t="shared" si="57"/>
        <v>2813265</v>
      </c>
      <c r="T255" s="13">
        <f t="shared" si="58"/>
        <v>83587</v>
      </c>
      <c r="U255" s="11"/>
      <c r="V255" s="11"/>
      <c r="W255" s="11">
        <f t="shared" si="59"/>
        <v>0</v>
      </c>
      <c r="X255" s="11">
        <f t="shared" si="60"/>
        <v>0</v>
      </c>
      <c r="Y255" s="11">
        <f t="shared" si="61"/>
        <v>0</v>
      </c>
      <c r="Z255" s="11">
        <f t="shared" si="62"/>
        <v>0</v>
      </c>
      <c r="AA255" s="11">
        <f t="shared" si="63"/>
        <v>4378.5</v>
      </c>
      <c r="AB255" s="11">
        <f t="shared" si="64"/>
        <v>83587</v>
      </c>
      <c r="AD255">
        <f t="shared" si="65"/>
        <v>83587</v>
      </c>
      <c r="AF255">
        <f t="shared" si="66"/>
        <v>0</v>
      </c>
      <c r="AI255">
        <f t="shared" si="67"/>
        <v>5823</v>
      </c>
    </row>
    <row r="256" spans="1:35" x14ac:dyDescent="0.35">
      <c r="A256" s="30">
        <v>249</v>
      </c>
      <c r="B256">
        <v>5832</v>
      </c>
      <c r="C256" t="s">
        <v>229</v>
      </c>
      <c r="D256">
        <v>5832</v>
      </c>
      <c r="E256">
        <v>7826</v>
      </c>
      <c r="F256">
        <v>231.1</v>
      </c>
      <c r="G256" s="89">
        <v>7826</v>
      </c>
      <c r="H256">
        <v>34.42</v>
      </c>
      <c r="I256">
        <v>28.51</v>
      </c>
      <c r="J256">
        <v>294.02999999999997</v>
      </c>
      <c r="K256" s="90">
        <v>1862588</v>
      </c>
      <c r="L256" s="13">
        <f t="shared" si="51"/>
        <v>7983</v>
      </c>
      <c r="M256" s="13">
        <f t="shared" si="52"/>
        <v>10</v>
      </c>
      <c r="N256" s="16">
        <f t="shared" si="53"/>
        <v>7993</v>
      </c>
      <c r="O256" s="13"/>
      <c r="P256" s="13">
        <f t="shared" si="54"/>
        <v>1844871</v>
      </c>
      <c r="Q256" s="13">
        <f t="shared" si="55"/>
        <v>1881214</v>
      </c>
      <c r="R256" s="13">
        <f t="shared" si="56"/>
        <v>36343</v>
      </c>
      <c r="S256" s="13">
        <f t="shared" si="57"/>
        <v>1847182</v>
      </c>
      <c r="T256" s="13">
        <f t="shared" si="58"/>
        <v>34032</v>
      </c>
      <c r="U256" s="11"/>
      <c r="V256" s="11"/>
      <c r="W256" s="11">
        <f t="shared" si="59"/>
        <v>2311</v>
      </c>
      <c r="X256" s="11">
        <f t="shared" si="60"/>
        <v>285</v>
      </c>
      <c r="Y256" s="11">
        <f t="shared" si="61"/>
        <v>344</v>
      </c>
      <c r="Z256" s="11">
        <f t="shared" si="62"/>
        <v>2940</v>
      </c>
      <c r="AA256" s="11">
        <f t="shared" si="63"/>
        <v>0</v>
      </c>
      <c r="AB256" s="11">
        <f t="shared" si="64"/>
        <v>34032</v>
      </c>
      <c r="AD256">
        <f t="shared" si="65"/>
        <v>36343</v>
      </c>
      <c r="AF256">
        <f t="shared" si="66"/>
        <v>2311</v>
      </c>
      <c r="AI256">
        <f t="shared" si="67"/>
        <v>5832</v>
      </c>
    </row>
    <row r="257" spans="1:35" x14ac:dyDescent="0.35">
      <c r="A257" s="30">
        <v>250</v>
      </c>
      <c r="B257">
        <v>5877</v>
      </c>
      <c r="C257" t="s">
        <v>230</v>
      </c>
      <c r="D257">
        <v>5877</v>
      </c>
      <c r="E257">
        <v>7826</v>
      </c>
      <c r="F257" s="90">
        <v>1420.1</v>
      </c>
      <c r="G257" s="89">
        <v>7826</v>
      </c>
      <c r="H257">
        <v>193.91</v>
      </c>
      <c r="I257">
        <v>56.01</v>
      </c>
      <c r="J257" s="90">
        <v>1670.02</v>
      </c>
      <c r="K257" s="90">
        <v>11251440</v>
      </c>
      <c r="L257" s="13">
        <f t="shared" si="51"/>
        <v>7983</v>
      </c>
      <c r="M257" s="13">
        <f t="shared" si="52"/>
        <v>10</v>
      </c>
      <c r="N257" s="16">
        <f t="shared" si="53"/>
        <v>7993</v>
      </c>
      <c r="O257" s="13"/>
      <c r="P257" s="13">
        <f t="shared" si="54"/>
        <v>11336658</v>
      </c>
      <c r="Q257" s="13">
        <f t="shared" si="55"/>
        <v>11363954</v>
      </c>
      <c r="R257" s="13">
        <f t="shared" si="56"/>
        <v>27296</v>
      </c>
      <c r="S257" s="13">
        <f t="shared" si="57"/>
        <v>11350859</v>
      </c>
      <c r="T257" s="13">
        <f t="shared" si="58"/>
        <v>13095</v>
      </c>
      <c r="U257" s="11"/>
      <c r="V257" s="11"/>
      <c r="W257" s="11">
        <f t="shared" si="59"/>
        <v>14201</v>
      </c>
      <c r="X257" s="11">
        <f t="shared" si="60"/>
        <v>560</v>
      </c>
      <c r="Y257" s="11">
        <f t="shared" si="61"/>
        <v>1939</v>
      </c>
      <c r="Z257" s="11">
        <f t="shared" si="62"/>
        <v>16700</v>
      </c>
      <c r="AA257" s="11">
        <f t="shared" si="63"/>
        <v>0</v>
      </c>
      <c r="AB257" s="11">
        <f t="shared" si="64"/>
        <v>13095</v>
      </c>
      <c r="AD257">
        <f t="shared" si="65"/>
        <v>27296</v>
      </c>
      <c r="AF257">
        <f t="shared" si="66"/>
        <v>14201</v>
      </c>
      <c r="AI257">
        <f t="shared" si="67"/>
        <v>5877</v>
      </c>
    </row>
    <row r="258" spans="1:35" x14ac:dyDescent="0.35">
      <c r="A258" s="30">
        <v>251</v>
      </c>
      <c r="B258">
        <v>5895</v>
      </c>
      <c r="C258" t="s">
        <v>231</v>
      </c>
      <c r="D258">
        <v>5895</v>
      </c>
      <c r="E258">
        <v>7826</v>
      </c>
      <c r="F258">
        <v>222</v>
      </c>
      <c r="G258" s="89">
        <v>7826</v>
      </c>
      <c r="H258">
        <v>19.62</v>
      </c>
      <c r="I258">
        <v>25.81</v>
      </c>
      <c r="J258">
        <v>267.43</v>
      </c>
      <c r="K258" s="90">
        <v>1825023</v>
      </c>
      <c r="L258" s="13">
        <f t="shared" si="51"/>
        <v>7983</v>
      </c>
      <c r="M258" s="13">
        <f t="shared" si="52"/>
        <v>10</v>
      </c>
      <c r="N258" s="16">
        <f t="shared" si="53"/>
        <v>7993</v>
      </c>
      <c r="O258" s="13"/>
      <c r="P258" s="13">
        <f t="shared" si="54"/>
        <v>1772226</v>
      </c>
      <c r="Q258" s="13">
        <f t="shared" si="55"/>
        <v>1843273</v>
      </c>
      <c r="R258" s="13">
        <f t="shared" si="56"/>
        <v>71047</v>
      </c>
      <c r="S258" s="13">
        <f t="shared" si="57"/>
        <v>1774446</v>
      </c>
      <c r="T258" s="13">
        <f t="shared" si="58"/>
        <v>68827</v>
      </c>
      <c r="U258" s="11"/>
      <c r="V258" s="11"/>
      <c r="W258" s="11">
        <f t="shared" si="59"/>
        <v>2220</v>
      </c>
      <c r="X258" s="11">
        <f t="shared" si="60"/>
        <v>258</v>
      </c>
      <c r="Y258" s="11">
        <f t="shared" si="61"/>
        <v>196</v>
      </c>
      <c r="Z258" s="11">
        <f t="shared" si="62"/>
        <v>2674</v>
      </c>
      <c r="AA258" s="11">
        <f t="shared" si="63"/>
        <v>0</v>
      </c>
      <c r="AB258" s="11">
        <f t="shared" si="64"/>
        <v>68827</v>
      </c>
      <c r="AD258">
        <f t="shared" si="65"/>
        <v>71047</v>
      </c>
      <c r="AF258">
        <f t="shared" si="66"/>
        <v>2220</v>
      </c>
      <c r="AI258">
        <f t="shared" si="67"/>
        <v>5895</v>
      </c>
    </row>
    <row r="259" spans="1:35" x14ac:dyDescent="0.35">
      <c r="A259" s="30">
        <v>252</v>
      </c>
      <c r="B259">
        <v>5922</v>
      </c>
      <c r="C259" t="s">
        <v>355</v>
      </c>
      <c r="D259">
        <v>5922</v>
      </c>
      <c r="E259">
        <v>7826</v>
      </c>
      <c r="F259">
        <v>748.6</v>
      </c>
      <c r="G259" s="89">
        <v>7847</v>
      </c>
      <c r="H259">
        <v>96.94</v>
      </c>
      <c r="I259">
        <v>27.46</v>
      </c>
      <c r="J259">
        <v>873</v>
      </c>
      <c r="K259" s="90">
        <v>5886819</v>
      </c>
      <c r="L259" s="13">
        <f t="shared" si="51"/>
        <v>8004</v>
      </c>
      <c r="M259" s="13">
        <f t="shared" si="52"/>
        <v>0</v>
      </c>
      <c r="N259" s="16">
        <f t="shared" si="53"/>
        <v>8004</v>
      </c>
      <c r="O259" s="13"/>
      <c r="P259" s="13">
        <f t="shared" si="54"/>
        <v>5991794</v>
      </c>
      <c r="Q259" s="13">
        <f t="shared" si="55"/>
        <v>5945687</v>
      </c>
      <c r="R259" s="13">
        <f t="shared" si="56"/>
        <v>0</v>
      </c>
      <c r="S259" s="13">
        <f t="shared" si="57"/>
        <v>5991794</v>
      </c>
      <c r="T259" s="13">
        <f t="shared" si="58"/>
        <v>0</v>
      </c>
      <c r="U259" s="11"/>
      <c r="V259" s="11"/>
      <c r="W259" s="11">
        <f t="shared" si="59"/>
        <v>0</v>
      </c>
      <c r="X259" s="11">
        <f t="shared" si="60"/>
        <v>0</v>
      </c>
      <c r="Y259" s="11">
        <f t="shared" si="61"/>
        <v>0</v>
      </c>
      <c r="Z259" s="11">
        <f t="shared" si="62"/>
        <v>0</v>
      </c>
      <c r="AA259" s="11">
        <f t="shared" si="63"/>
        <v>8730</v>
      </c>
      <c r="AB259" s="11">
        <f t="shared" si="64"/>
        <v>0</v>
      </c>
      <c r="AD259">
        <f t="shared" si="65"/>
        <v>0</v>
      </c>
      <c r="AF259">
        <f t="shared" si="66"/>
        <v>0</v>
      </c>
      <c r="AI259">
        <f t="shared" si="67"/>
        <v>5922</v>
      </c>
    </row>
    <row r="260" spans="1:35" x14ac:dyDescent="0.35">
      <c r="A260" s="30">
        <v>253</v>
      </c>
      <c r="B260">
        <v>5949</v>
      </c>
      <c r="C260" t="s">
        <v>232</v>
      </c>
      <c r="D260">
        <v>5949</v>
      </c>
      <c r="E260">
        <v>7826</v>
      </c>
      <c r="F260" s="90">
        <v>1141.3</v>
      </c>
      <c r="G260" s="89">
        <v>7826</v>
      </c>
      <c r="H260">
        <v>157.04</v>
      </c>
      <c r="I260">
        <v>58.38</v>
      </c>
      <c r="J260" s="90">
        <v>1356.72</v>
      </c>
      <c r="K260" s="90">
        <v>8786250</v>
      </c>
      <c r="L260" s="13">
        <f t="shared" si="51"/>
        <v>7983</v>
      </c>
      <c r="M260" s="13">
        <f t="shared" si="52"/>
        <v>10</v>
      </c>
      <c r="N260" s="16">
        <f t="shared" si="53"/>
        <v>7993</v>
      </c>
      <c r="O260" s="13"/>
      <c r="P260" s="13">
        <f t="shared" si="54"/>
        <v>9110998</v>
      </c>
      <c r="Q260" s="13">
        <f t="shared" si="55"/>
        <v>8874113</v>
      </c>
      <c r="R260" s="13">
        <f t="shared" si="56"/>
        <v>0</v>
      </c>
      <c r="S260" s="13">
        <f t="shared" si="57"/>
        <v>9122411</v>
      </c>
      <c r="T260" s="13">
        <f t="shared" si="58"/>
        <v>0</v>
      </c>
      <c r="U260" s="11"/>
      <c r="V260" s="11"/>
      <c r="W260" s="11">
        <f t="shared" si="59"/>
        <v>11413</v>
      </c>
      <c r="X260" s="11">
        <f t="shared" si="60"/>
        <v>584</v>
      </c>
      <c r="Y260" s="11">
        <f t="shared" si="61"/>
        <v>1570</v>
      </c>
      <c r="Z260" s="11">
        <f t="shared" si="62"/>
        <v>13567</v>
      </c>
      <c r="AA260" s="11">
        <f t="shared" si="63"/>
        <v>0</v>
      </c>
      <c r="AB260" s="11">
        <f t="shared" si="64"/>
        <v>0</v>
      </c>
      <c r="AD260">
        <f t="shared" si="65"/>
        <v>0</v>
      </c>
      <c r="AF260">
        <f t="shared" si="66"/>
        <v>0</v>
      </c>
      <c r="AI260">
        <f t="shared" si="67"/>
        <v>5949</v>
      </c>
    </row>
    <row r="261" spans="1:35" x14ac:dyDescent="0.35">
      <c r="A261" s="30">
        <v>254</v>
      </c>
      <c r="B261">
        <v>5976</v>
      </c>
      <c r="C261" t="s">
        <v>233</v>
      </c>
      <c r="D261">
        <v>5976</v>
      </c>
      <c r="E261">
        <v>7826</v>
      </c>
      <c r="F261" s="90">
        <v>1060.0999999999999</v>
      </c>
      <c r="G261" s="89">
        <v>7826</v>
      </c>
      <c r="H261">
        <v>154.58000000000001</v>
      </c>
      <c r="I261">
        <v>16</v>
      </c>
      <c r="J261" s="90">
        <v>1230.68</v>
      </c>
      <c r="K261" s="90">
        <v>8272082</v>
      </c>
      <c r="L261" s="13">
        <f t="shared" si="51"/>
        <v>7983</v>
      </c>
      <c r="M261" s="13">
        <f t="shared" si="52"/>
        <v>10</v>
      </c>
      <c r="N261" s="16">
        <f t="shared" si="53"/>
        <v>7993</v>
      </c>
      <c r="O261" s="13"/>
      <c r="P261" s="13">
        <f t="shared" si="54"/>
        <v>8462778</v>
      </c>
      <c r="Q261" s="13">
        <f t="shared" si="55"/>
        <v>8354803</v>
      </c>
      <c r="R261" s="13">
        <f t="shared" si="56"/>
        <v>0</v>
      </c>
      <c r="S261" s="13">
        <f t="shared" si="57"/>
        <v>8473379</v>
      </c>
      <c r="T261" s="13">
        <f t="shared" si="58"/>
        <v>0</v>
      </c>
      <c r="U261" s="11"/>
      <c r="V261" s="11"/>
      <c r="W261" s="11">
        <f t="shared" si="59"/>
        <v>10601</v>
      </c>
      <c r="X261" s="11">
        <f t="shared" si="60"/>
        <v>160</v>
      </c>
      <c r="Y261" s="11">
        <f t="shared" si="61"/>
        <v>1546</v>
      </c>
      <c r="Z261" s="11">
        <f t="shared" si="62"/>
        <v>12307</v>
      </c>
      <c r="AA261" s="11">
        <f t="shared" si="63"/>
        <v>0</v>
      </c>
      <c r="AB261" s="11">
        <f t="shared" si="64"/>
        <v>0</v>
      </c>
      <c r="AD261">
        <f t="shared" si="65"/>
        <v>0</v>
      </c>
      <c r="AF261">
        <f t="shared" si="66"/>
        <v>0</v>
      </c>
      <c r="AI261">
        <f t="shared" si="67"/>
        <v>5976</v>
      </c>
    </row>
    <row r="262" spans="1:35" x14ac:dyDescent="0.35">
      <c r="A262" s="30">
        <v>255</v>
      </c>
      <c r="B262">
        <v>5994</v>
      </c>
      <c r="C262" t="s">
        <v>234</v>
      </c>
      <c r="D262">
        <v>5994</v>
      </c>
      <c r="E262">
        <v>7826</v>
      </c>
      <c r="F262">
        <v>669.3</v>
      </c>
      <c r="G262" s="89">
        <v>7826</v>
      </c>
      <c r="H262">
        <v>83.65</v>
      </c>
      <c r="I262">
        <v>32.1</v>
      </c>
      <c r="J262">
        <v>785.05</v>
      </c>
      <c r="K262" s="90">
        <v>5077509</v>
      </c>
      <c r="L262" s="13">
        <f t="shared" si="51"/>
        <v>7983</v>
      </c>
      <c r="M262" s="13">
        <f t="shared" si="52"/>
        <v>10</v>
      </c>
      <c r="N262" s="16">
        <f t="shared" si="53"/>
        <v>7993</v>
      </c>
      <c r="O262" s="13"/>
      <c r="P262" s="13">
        <f t="shared" si="54"/>
        <v>5343022</v>
      </c>
      <c r="Q262" s="13">
        <f t="shared" si="55"/>
        <v>5128284</v>
      </c>
      <c r="R262" s="13">
        <f t="shared" si="56"/>
        <v>0</v>
      </c>
      <c r="S262" s="13">
        <f t="shared" si="57"/>
        <v>5349715</v>
      </c>
      <c r="T262" s="13">
        <f t="shared" si="58"/>
        <v>0</v>
      </c>
      <c r="U262" s="11"/>
      <c r="V262" s="11"/>
      <c r="W262" s="11">
        <f t="shared" si="59"/>
        <v>6693</v>
      </c>
      <c r="X262" s="11">
        <f t="shared" si="60"/>
        <v>321</v>
      </c>
      <c r="Y262" s="11">
        <f t="shared" si="61"/>
        <v>837</v>
      </c>
      <c r="Z262" s="11">
        <f t="shared" si="62"/>
        <v>7851</v>
      </c>
      <c r="AA262" s="11">
        <f t="shared" si="63"/>
        <v>0</v>
      </c>
      <c r="AB262" s="11">
        <f t="shared" si="64"/>
        <v>0</v>
      </c>
      <c r="AD262">
        <f t="shared" si="65"/>
        <v>0</v>
      </c>
      <c r="AF262">
        <f t="shared" si="66"/>
        <v>0</v>
      </c>
      <c r="AI262">
        <f t="shared" si="67"/>
        <v>5994</v>
      </c>
    </row>
    <row r="263" spans="1:35" x14ac:dyDescent="0.35">
      <c r="A263" s="30">
        <v>256</v>
      </c>
      <c r="B263">
        <v>6003</v>
      </c>
      <c r="C263" t="s">
        <v>235</v>
      </c>
      <c r="D263">
        <v>6003</v>
      </c>
      <c r="E263">
        <v>7826</v>
      </c>
      <c r="F263">
        <v>367.2</v>
      </c>
      <c r="G263" s="89">
        <v>7826</v>
      </c>
      <c r="H263">
        <v>41.07</v>
      </c>
      <c r="I263">
        <v>27.25</v>
      </c>
      <c r="J263">
        <v>435.52</v>
      </c>
      <c r="K263" s="90">
        <v>3044314</v>
      </c>
      <c r="L263" s="13">
        <f t="shared" si="51"/>
        <v>7983</v>
      </c>
      <c r="M263" s="13">
        <f t="shared" si="52"/>
        <v>10</v>
      </c>
      <c r="N263" s="16">
        <f t="shared" si="53"/>
        <v>7993</v>
      </c>
      <c r="O263" s="13"/>
      <c r="P263" s="13">
        <f t="shared" si="54"/>
        <v>2931358</v>
      </c>
      <c r="Q263" s="13">
        <f t="shared" si="55"/>
        <v>3074757</v>
      </c>
      <c r="R263" s="13">
        <f t="shared" si="56"/>
        <v>143399</v>
      </c>
      <c r="S263" s="13">
        <f t="shared" si="57"/>
        <v>2935030</v>
      </c>
      <c r="T263" s="13">
        <f t="shared" si="58"/>
        <v>139727</v>
      </c>
      <c r="U263" s="11"/>
      <c r="V263" s="11"/>
      <c r="W263" s="11">
        <f t="shared" si="59"/>
        <v>3672</v>
      </c>
      <c r="X263" s="11">
        <f t="shared" si="60"/>
        <v>273</v>
      </c>
      <c r="Y263" s="11">
        <f t="shared" si="61"/>
        <v>411</v>
      </c>
      <c r="Z263" s="11">
        <f t="shared" si="62"/>
        <v>4356</v>
      </c>
      <c r="AA263" s="11">
        <f t="shared" si="63"/>
        <v>0</v>
      </c>
      <c r="AB263" s="11">
        <f t="shared" si="64"/>
        <v>139727</v>
      </c>
      <c r="AD263">
        <f t="shared" si="65"/>
        <v>143399</v>
      </c>
      <c r="AF263">
        <f t="shared" si="66"/>
        <v>3672</v>
      </c>
      <c r="AI263">
        <f t="shared" si="67"/>
        <v>6003</v>
      </c>
    </row>
    <row r="264" spans="1:35" x14ac:dyDescent="0.35">
      <c r="A264" s="30">
        <v>257</v>
      </c>
      <c r="B264">
        <v>6012</v>
      </c>
      <c r="C264" t="s">
        <v>236</v>
      </c>
      <c r="D264">
        <v>6012</v>
      </c>
      <c r="E264">
        <v>7826</v>
      </c>
      <c r="F264">
        <v>559</v>
      </c>
      <c r="G264" s="89">
        <v>7826</v>
      </c>
      <c r="H264">
        <v>56.73</v>
      </c>
      <c r="I264">
        <v>31.56</v>
      </c>
      <c r="J264">
        <v>647.29</v>
      </c>
      <c r="K264" s="90">
        <v>4416212</v>
      </c>
      <c r="L264" s="13">
        <f t="shared" si="51"/>
        <v>7983</v>
      </c>
      <c r="M264" s="13">
        <f t="shared" si="52"/>
        <v>10</v>
      </c>
      <c r="N264" s="16">
        <f t="shared" si="53"/>
        <v>7993</v>
      </c>
      <c r="O264" s="13"/>
      <c r="P264" s="13">
        <f t="shared" si="54"/>
        <v>4462497</v>
      </c>
      <c r="Q264" s="13">
        <f t="shared" si="55"/>
        <v>4460374</v>
      </c>
      <c r="R264" s="13">
        <f t="shared" si="56"/>
        <v>0</v>
      </c>
      <c r="S264" s="13">
        <f t="shared" si="57"/>
        <v>4468087</v>
      </c>
      <c r="T264" s="13">
        <f t="shared" si="58"/>
        <v>0</v>
      </c>
      <c r="U264" s="11"/>
      <c r="V264" s="11"/>
      <c r="W264" s="11">
        <f t="shared" si="59"/>
        <v>5590</v>
      </c>
      <c r="X264" s="11">
        <f t="shared" si="60"/>
        <v>316</v>
      </c>
      <c r="Y264" s="11">
        <f t="shared" si="61"/>
        <v>567</v>
      </c>
      <c r="Z264" s="11">
        <f t="shared" si="62"/>
        <v>6473</v>
      </c>
      <c r="AA264" s="11">
        <f t="shared" si="63"/>
        <v>0</v>
      </c>
      <c r="AB264" s="11">
        <f t="shared" si="64"/>
        <v>0</v>
      </c>
      <c r="AD264">
        <f t="shared" si="65"/>
        <v>0</v>
      </c>
      <c r="AF264">
        <f t="shared" si="66"/>
        <v>0</v>
      </c>
      <c r="AI264">
        <f t="shared" si="67"/>
        <v>6012</v>
      </c>
    </row>
    <row r="265" spans="1:35" x14ac:dyDescent="0.35">
      <c r="A265" s="30">
        <v>258</v>
      </c>
      <c r="B265">
        <v>6030</v>
      </c>
      <c r="C265" t="s">
        <v>237</v>
      </c>
      <c r="D265">
        <v>6030</v>
      </c>
      <c r="E265">
        <v>7826</v>
      </c>
      <c r="F265" s="90">
        <v>1538</v>
      </c>
      <c r="G265" s="89">
        <v>7826</v>
      </c>
      <c r="H265">
        <v>213.99</v>
      </c>
      <c r="I265">
        <v>102.85</v>
      </c>
      <c r="J265" s="90">
        <v>1854.84</v>
      </c>
      <c r="K265" s="90">
        <v>11688131</v>
      </c>
      <c r="L265" s="13">
        <f t="shared" ref="L265:L328" si="68">$O$3+G265</f>
        <v>7983</v>
      </c>
      <c r="M265" s="13">
        <f t="shared" ref="M265:M328" si="69">IF(L265&lt;$R$3,$R$3-L265,0)</f>
        <v>10</v>
      </c>
      <c r="N265" s="16">
        <f t="shared" ref="N265:N328" si="70">M265+L265</f>
        <v>7993</v>
      </c>
      <c r="O265" s="13"/>
      <c r="P265" s="13">
        <f t="shared" ref="P265:P328" si="71">ROUND(L265*F265,0)</f>
        <v>12277854</v>
      </c>
      <c r="Q265" s="13">
        <f t="shared" ref="Q265:Q328" si="72">ROUND(1.01*K265,0)</f>
        <v>11805012</v>
      </c>
      <c r="R265" s="13">
        <f t="shared" ref="R265:R328" si="73">IF(P265&lt;Q265,Q265-P265,0)</f>
        <v>0</v>
      </c>
      <c r="S265" s="13">
        <f t="shared" ref="S265:S328" si="74">ROUND(N265*F265,0)</f>
        <v>12293234</v>
      </c>
      <c r="T265" s="13">
        <f t="shared" ref="T265:T328" si="75">IF(S265&lt;Q265,Q265-S265,0)</f>
        <v>0</v>
      </c>
      <c r="U265" s="11"/>
      <c r="V265" s="11"/>
      <c r="W265" s="11">
        <f t="shared" ref="W265:W328" si="76">ROUND(M265*F265,0)</f>
        <v>15380</v>
      </c>
      <c r="X265" s="11">
        <f t="shared" ref="X265:X328" si="77">ROUND(M265*I265,0)</f>
        <v>1029</v>
      </c>
      <c r="Y265" s="11">
        <f t="shared" ref="Y265:Y328" si="78">ROUND(M265*H265,0)</f>
        <v>2140</v>
      </c>
      <c r="Z265" s="11">
        <f t="shared" ref="Z265:Z328" si="79">SUM(W265:Y265)</f>
        <v>18549</v>
      </c>
      <c r="AA265" s="11">
        <f t="shared" ref="AA265:AA328" si="80">IF(M265&lt;$R$1,($R$1-M265)*J265,0)</f>
        <v>0</v>
      </c>
      <c r="AB265" s="11">
        <f t="shared" ref="AB265:AB328" si="81">T265</f>
        <v>0</v>
      </c>
      <c r="AD265">
        <f t="shared" ref="AD265:AD328" si="82">R265</f>
        <v>0</v>
      </c>
      <c r="AF265">
        <f t="shared" ref="AF265:AF328" si="83">AD265-AB265</f>
        <v>0</v>
      </c>
      <c r="AI265">
        <f t="shared" ref="AI265:AI328" si="84">B265</f>
        <v>6030</v>
      </c>
    </row>
    <row r="266" spans="1:35" x14ac:dyDescent="0.35">
      <c r="A266" s="30">
        <v>259</v>
      </c>
      <c r="B266">
        <v>6039</v>
      </c>
      <c r="C266" t="s">
        <v>239</v>
      </c>
      <c r="D266">
        <v>6039</v>
      </c>
      <c r="E266">
        <v>7826</v>
      </c>
      <c r="F266" s="90">
        <v>14482.1</v>
      </c>
      <c r="G266" s="89">
        <v>7826</v>
      </c>
      <c r="H266" s="90">
        <v>2425.48</v>
      </c>
      <c r="I266">
        <v>818.38</v>
      </c>
      <c r="J266" s="90">
        <v>17725.96</v>
      </c>
      <c r="K266" s="90">
        <v>114170384</v>
      </c>
      <c r="L266" s="13">
        <f t="shared" si="68"/>
        <v>7983</v>
      </c>
      <c r="M266" s="13">
        <f t="shared" si="69"/>
        <v>10</v>
      </c>
      <c r="N266" s="16">
        <f t="shared" si="70"/>
        <v>7993</v>
      </c>
      <c r="O266" s="13"/>
      <c r="P266" s="13">
        <f t="shared" si="71"/>
        <v>115610604</v>
      </c>
      <c r="Q266" s="13">
        <f t="shared" si="72"/>
        <v>115312088</v>
      </c>
      <c r="R266" s="13">
        <f t="shared" si="73"/>
        <v>0</v>
      </c>
      <c r="S266" s="13">
        <f t="shared" si="74"/>
        <v>115755425</v>
      </c>
      <c r="T266" s="13">
        <f t="shared" si="75"/>
        <v>0</v>
      </c>
      <c r="U266" s="11"/>
      <c r="V266" s="11"/>
      <c r="W266" s="11">
        <f t="shared" si="76"/>
        <v>144821</v>
      </c>
      <c r="X266" s="11">
        <f t="shared" si="77"/>
        <v>8184</v>
      </c>
      <c r="Y266" s="11">
        <f t="shared" si="78"/>
        <v>24255</v>
      </c>
      <c r="Z266" s="11">
        <f t="shared" si="79"/>
        <v>177260</v>
      </c>
      <c r="AA266" s="11">
        <f t="shared" si="80"/>
        <v>0</v>
      </c>
      <c r="AB266" s="11">
        <f t="shared" si="81"/>
        <v>0</v>
      </c>
      <c r="AD266">
        <f t="shared" si="82"/>
        <v>0</v>
      </c>
      <c r="AF266">
        <f t="shared" si="83"/>
        <v>0</v>
      </c>
      <c r="AI266">
        <f t="shared" si="84"/>
        <v>6039</v>
      </c>
    </row>
    <row r="267" spans="1:35" x14ac:dyDescent="0.35">
      <c r="A267" s="30">
        <v>260</v>
      </c>
      <c r="B267">
        <v>6048</v>
      </c>
      <c r="C267" t="s">
        <v>238</v>
      </c>
      <c r="D267">
        <v>6035</v>
      </c>
      <c r="E267">
        <v>7826</v>
      </c>
      <c r="F267">
        <v>422.5</v>
      </c>
      <c r="G267" s="89">
        <v>7826</v>
      </c>
      <c r="H267">
        <v>55.62</v>
      </c>
      <c r="I267">
        <v>36.17</v>
      </c>
      <c r="J267">
        <v>514.29</v>
      </c>
      <c r="K267" s="90">
        <v>3412136</v>
      </c>
      <c r="L267" s="13">
        <f t="shared" si="68"/>
        <v>7983</v>
      </c>
      <c r="M267" s="13">
        <f t="shared" si="69"/>
        <v>10</v>
      </c>
      <c r="N267" s="16">
        <f t="shared" si="70"/>
        <v>7993</v>
      </c>
      <c r="O267" s="13"/>
      <c r="P267" s="13">
        <f t="shared" si="71"/>
        <v>3372818</v>
      </c>
      <c r="Q267" s="13">
        <f t="shared" si="72"/>
        <v>3446257</v>
      </c>
      <c r="R267" s="13">
        <f t="shared" si="73"/>
        <v>73439</v>
      </c>
      <c r="S267" s="13">
        <f t="shared" si="74"/>
        <v>3377043</v>
      </c>
      <c r="T267" s="13">
        <f t="shared" si="75"/>
        <v>69214</v>
      </c>
      <c r="U267" s="11"/>
      <c r="V267" s="11"/>
      <c r="W267" s="11">
        <f t="shared" si="76"/>
        <v>4225</v>
      </c>
      <c r="X267" s="11">
        <f t="shared" si="77"/>
        <v>362</v>
      </c>
      <c r="Y267" s="11">
        <f t="shared" si="78"/>
        <v>556</v>
      </c>
      <c r="Z267" s="11">
        <f t="shared" si="79"/>
        <v>5143</v>
      </c>
      <c r="AA267" s="11">
        <f t="shared" si="80"/>
        <v>0</v>
      </c>
      <c r="AB267" s="11">
        <f t="shared" si="81"/>
        <v>69214</v>
      </c>
      <c r="AD267">
        <f t="shared" si="82"/>
        <v>73439</v>
      </c>
      <c r="AF267">
        <f t="shared" si="83"/>
        <v>4225</v>
      </c>
      <c r="AI267">
        <f t="shared" si="84"/>
        <v>6048</v>
      </c>
    </row>
    <row r="268" spans="1:35" x14ac:dyDescent="0.35">
      <c r="A268" s="30">
        <v>261</v>
      </c>
      <c r="B268">
        <v>6091</v>
      </c>
      <c r="C268" t="s">
        <v>241</v>
      </c>
      <c r="D268">
        <v>6091</v>
      </c>
      <c r="E268">
        <v>7826</v>
      </c>
      <c r="F268">
        <v>888.3</v>
      </c>
      <c r="G268" s="89">
        <v>7826</v>
      </c>
      <c r="H268">
        <v>118.36</v>
      </c>
      <c r="I268">
        <v>22.35</v>
      </c>
      <c r="J268" s="90">
        <v>1029.01</v>
      </c>
      <c r="K268" s="90">
        <v>7247659</v>
      </c>
      <c r="L268" s="13">
        <f t="shared" si="68"/>
        <v>7983</v>
      </c>
      <c r="M268" s="13">
        <f t="shared" si="69"/>
        <v>10</v>
      </c>
      <c r="N268" s="16">
        <f t="shared" si="70"/>
        <v>7993</v>
      </c>
      <c r="O268" s="13"/>
      <c r="P268" s="13">
        <f t="shared" si="71"/>
        <v>7091299</v>
      </c>
      <c r="Q268" s="13">
        <f t="shared" si="72"/>
        <v>7320136</v>
      </c>
      <c r="R268" s="13">
        <f t="shared" si="73"/>
        <v>228837</v>
      </c>
      <c r="S268" s="13">
        <f t="shared" si="74"/>
        <v>7100182</v>
      </c>
      <c r="T268" s="13">
        <f t="shared" si="75"/>
        <v>219954</v>
      </c>
      <c r="U268" s="11"/>
      <c r="V268" s="11"/>
      <c r="W268" s="11">
        <f t="shared" si="76"/>
        <v>8883</v>
      </c>
      <c r="X268" s="11">
        <f t="shared" si="77"/>
        <v>224</v>
      </c>
      <c r="Y268" s="11">
        <f t="shared" si="78"/>
        <v>1184</v>
      </c>
      <c r="Z268" s="11">
        <f t="shared" si="79"/>
        <v>10291</v>
      </c>
      <c r="AA268" s="11">
        <f t="shared" si="80"/>
        <v>0</v>
      </c>
      <c r="AB268" s="11">
        <f t="shared" si="81"/>
        <v>219954</v>
      </c>
      <c r="AD268">
        <f t="shared" si="82"/>
        <v>228837</v>
      </c>
      <c r="AF268">
        <f t="shared" si="83"/>
        <v>8883</v>
      </c>
      <c r="AI268">
        <f t="shared" si="84"/>
        <v>6091</v>
      </c>
    </row>
    <row r="269" spans="1:35" x14ac:dyDescent="0.35">
      <c r="A269" s="30">
        <v>262</v>
      </c>
      <c r="B269">
        <v>6093</v>
      </c>
      <c r="C269" t="s">
        <v>240</v>
      </c>
      <c r="D269">
        <v>6093</v>
      </c>
      <c r="E269">
        <v>7826</v>
      </c>
      <c r="F269" s="90">
        <v>1427.7</v>
      </c>
      <c r="G269" s="89">
        <v>7826</v>
      </c>
      <c r="H269">
        <v>106.38</v>
      </c>
      <c r="I269">
        <v>11.59</v>
      </c>
      <c r="J269" s="90">
        <v>1545.67</v>
      </c>
      <c r="K269" s="90">
        <v>11288222</v>
      </c>
      <c r="L269" s="13">
        <f t="shared" si="68"/>
        <v>7983</v>
      </c>
      <c r="M269" s="13">
        <f t="shared" si="69"/>
        <v>10</v>
      </c>
      <c r="N269" s="16">
        <f t="shared" si="70"/>
        <v>7993</v>
      </c>
      <c r="O269" s="13"/>
      <c r="P269" s="13">
        <f t="shared" si="71"/>
        <v>11397329</v>
      </c>
      <c r="Q269" s="13">
        <f t="shared" si="72"/>
        <v>11401104</v>
      </c>
      <c r="R269" s="13">
        <f t="shared" si="73"/>
        <v>3775</v>
      </c>
      <c r="S269" s="13">
        <f t="shared" si="74"/>
        <v>11411606</v>
      </c>
      <c r="T269" s="13">
        <f t="shared" si="75"/>
        <v>0</v>
      </c>
      <c r="U269" s="11"/>
      <c r="V269" s="11"/>
      <c r="W269" s="11">
        <f t="shared" si="76"/>
        <v>14277</v>
      </c>
      <c r="X269" s="11">
        <f t="shared" si="77"/>
        <v>116</v>
      </c>
      <c r="Y269" s="11">
        <f t="shared" si="78"/>
        <v>1064</v>
      </c>
      <c r="Z269" s="11">
        <f t="shared" si="79"/>
        <v>15457</v>
      </c>
      <c r="AA269" s="11">
        <f t="shared" si="80"/>
        <v>0</v>
      </c>
      <c r="AB269" s="11">
        <f t="shared" si="81"/>
        <v>0</v>
      </c>
      <c r="AD269">
        <f t="shared" si="82"/>
        <v>3775</v>
      </c>
      <c r="AF269">
        <f t="shared" si="83"/>
        <v>3775</v>
      </c>
      <c r="AI269">
        <f t="shared" si="84"/>
        <v>6093</v>
      </c>
    </row>
    <row r="270" spans="1:35" x14ac:dyDescent="0.35">
      <c r="A270" s="30">
        <v>263</v>
      </c>
      <c r="B270">
        <v>6094</v>
      </c>
      <c r="C270" t="s">
        <v>247</v>
      </c>
      <c r="D270">
        <v>6094</v>
      </c>
      <c r="E270">
        <v>7826</v>
      </c>
      <c r="F270">
        <v>488.9</v>
      </c>
      <c r="G270" s="89">
        <v>7826</v>
      </c>
      <c r="H270">
        <v>49.81</v>
      </c>
      <c r="I270">
        <v>27.14</v>
      </c>
      <c r="J270">
        <v>565.85</v>
      </c>
      <c r="K270" s="90">
        <v>3817523</v>
      </c>
      <c r="L270" s="13">
        <f t="shared" si="68"/>
        <v>7983</v>
      </c>
      <c r="M270" s="13">
        <f t="shared" si="69"/>
        <v>10</v>
      </c>
      <c r="N270" s="16">
        <f t="shared" si="70"/>
        <v>7993</v>
      </c>
      <c r="O270" s="13"/>
      <c r="P270" s="13">
        <f t="shared" si="71"/>
        <v>3902889</v>
      </c>
      <c r="Q270" s="13">
        <f t="shared" si="72"/>
        <v>3855698</v>
      </c>
      <c r="R270" s="13">
        <f t="shared" si="73"/>
        <v>0</v>
      </c>
      <c r="S270" s="13">
        <f t="shared" si="74"/>
        <v>3907778</v>
      </c>
      <c r="T270" s="13">
        <f t="shared" si="75"/>
        <v>0</v>
      </c>
      <c r="U270" s="11"/>
      <c r="V270" s="11"/>
      <c r="W270" s="11">
        <f t="shared" si="76"/>
        <v>4889</v>
      </c>
      <c r="X270" s="11">
        <f t="shared" si="77"/>
        <v>271</v>
      </c>
      <c r="Y270" s="11">
        <f t="shared" si="78"/>
        <v>498</v>
      </c>
      <c r="Z270" s="11">
        <f t="shared" si="79"/>
        <v>5658</v>
      </c>
      <c r="AA270" s="11">
        <f t="shared" si="80"/>
        <v>0</v>
      </c>
      <c r="AB270" s="11">
        <f t="shared" si="81"/>
        <v>0</v>
      </c>
      <c r="AD270">
        <f t="shared" si="82"/>
        <v>0</v>
      </c>
      <c r="AF270">
        <f t="shared" si="83"/>
        <v>0</v>
      </c>
      <c r="AI270">
        <f t="shared" si="84"/>
        <v>6094</v>
      </c>
    </row>
    <row r="271" spans="1:35" x14ac:dyDescent="0.35">
      <c r="A271" s="30">
        <v>264</v>
      </c>
      <c r="B271">
        <v>6095</v>
      </c>
      <c r="C271" t="s">
        <v>242</v>
      </c>
      <c r="D271">
        <v>6095</v>
      </c>
      <c r="E271">
        <v>7826</v>
      </c>
      <c r="F271">
        <v>609.6</v>
      </c>
      <c r="G271" s="89">
        <v>7853</v>
      </c>
      <c r="H271">
        <v>64.180000000000007</v>
      </c>
      <c r="I271">
        <v>21.99</v>
      </c>
      <c r="J271">
        <v>695.77</v>
      </c>
      <c r="K271" s="90">
        <v>4778551</v>
      </c>
      <c r="L271" s="13">
        <f t="shared" si="68"/>
        <v>8010</v>
      </c>
      <c r="M271" s="13">
        <f t="shared" si="69"/>
        <v>0</v>
      </c>
      <c r="N271" s="16">
        <f t="shared" si="70"/>
        <v>8010</v>
      </c>
      <c r="O271" s="13"/>
      <c r="P271" s="13">
        <f t="shared" si="71"/>
        <v>4882896</v>
      </c>
      <c r="Q271" s="13">
        <f t="shared" si="72"/>
        <v>4826337</v>
      </c>
      <c r="R271" s="13">
        <f t="shared" si="73"/>
        <v>0</v>
      </c>
      <c r="S271" s="13">
        <f t="shared" si="74"/>
        <v>4882896</v>
      </c>
      <c r="T271" s="13">
        <f t="shared" si="75"/>
        <v>0</v>
      </c>
      <c r="U271" s="11"/>
      <c r="V271" s="11"/>
      <c r="W271" s="11">
        <f t="shared" si="76"/>
        <v>0</v>
      </c>
      <c r="X271" s="11">
        <f t="shared" si="77"/>
        <v>0</v>
      </c>
      <c r="Y271" s="11">
        <f t="shared" si="78"/>
        <v>0</v>
      </c>
      <c r="Z271" s="11">
        <f t="shared" si="79"/>
        <v>0</v>
      </c>
      <c r="AA271" s="11">
        <f t="shared" si="80"/>
        <v>6957.7</v>
      </c>
      <c r="AB271" s="11">
        <f t="shared" si="81"/>
        <v>0</v>
      </c>
      <c r="AD271">
        <f t="shared" si="82"/>
        <v>0</v>
      </c>
      <c r="AF271">
        <f t="shared" si="83"/>
        <v>0</v>
      </c>
      <c r="AI271">
        <f t="shared" si="84"/>
        <v>6095</v>
      </c>
    </row>
    <row r="272" spans="1:35" x14ac:dyDescent="0.35">
      <c r="A272" s="30">
        <v>265</v>
      </c>
      <c r="B272">
        <v>6096</v>
      </c>
      <c r="C272" t="s">
        <v>415</v>
      </c>
      <c r="D272">
        <v>6096</v>
      </c>
      <c r="E272">
        <v>7826</v>
      </c>
      <c r="F272" s="90">
        <v>1105.0999999999999</v>
      </c>
      <c r="G272" s="89">
        <v>7915</v>
      </c>
      <c r="H272">
        <v>123.35</v>
      </c>
      <c r="I272">
        <v>119.28</v>
      </c>
      <c r="J272" s="90">
        <v>1347.73</v>
      </c>
      <c r="K272" s="90">
        <v>8742909</v>
      </c>
      <c r="L272" s="13">
        <f t="shared" si="68"/>
        <v>8072</v>
      </c>
      <c r="M272" s="13">
        <f t="shared" si="69"/>
        <v>0</v>
      </c>
      <c r="N272" s="16">
        <f t="shared" si="70"/>
        <v>8072</v>
      </c>
      <c r="O272" s="13"/>
      <c r="P272" s="13">
        <f t="shared" si="71"/>
        <v>8920367</v>
      </c>
      <c r="Q272" s="13">
        <f t="shared" si="72"/>
        <v>8830338</v>
      </c>
      <c r="R272" s="13">
        <f t="shared" si="73"/>
        <v>0</v>
      </c>
      <c r="S272" s="13">
        <f t="shared" si="74"/>
        <v>8920367</v>
      </c>
      <c r="T272" s="13">
        <f t="shared" si="75"/>
        <v>0</v>
      </c>
      <c r="U272" s="11"/>
      <c r="V272" s="11"/>
      <c r="W272" s="11">
        <f t="shared" si="76"/>
        <v>0</v>
      </c>
      <c r="X272" s="11">
        <f t="shared" si="77"/>
        <v>0</v>
      </c>
      <c r="Y272" s="11">
        <f t="shared" si="78"/>
        <v>0</v>
      </c>
      <c r="Z272" s="11">
        <f t="shared" si="79"/>
        <v>0</v>
      </c>
      <c r="AA272" s="11">
        <f t="shared" si="80"/>
        <v>13477.3</v>
      </c>
      <c r="AB272" s="11">
        <f t="shared" si="81"/>
        <v>0</v>
      </c>
      <c r="AD272">
        <f t="shared" si="82"/>
        <v>0</v>
      </c>
      <c r="AF272">
        <f t="shared" si="83"/>
        <v>0</v>
      </c>
      <c r="AI272">
        <f t="shared" si="84"/>
        <v>6096</v>
      </c>
    </row>
    <row r="273" spans="1:35" x14ac:dyDescent="0.35">
      <c r="A273" s="30">
        <v>266</v>
      </c>
      <c r="B273">
        <v>6097</v>
      </c>
      <c r="C273" t="s">
        <v>244</v>
      </c>
      <c r="D273">
        <v>6097</v>
      </c>
      <c r="E273">
        <v>7826</v>
      </c>
      <c r="F273">
        <v>188.3</v>
      </c>
      <c r="G273" s="89">
        <v>7826</v>
      </c>
      <c r="H273">
        <v>24.01</v>
      </c>
      <c r="I273">
        <v>23.73</v>
      </c>
      <c r="J273">
        <v>236.04</v>
      </c>
      <c r="K273" s="90">
        <v>1544070</v>
      </c>
      <c r="L273" s="13">
        <f t="shared" si="68"/>
        <v>7983</v>
      </c>
      <c r="M273" s="13">
        <f t="shared" si="69"/>
        <v>10</v>
      </c>
      <c r="N273" s="16">
        <f t="shared" si="70"/>
        <v>7993</v>
      </c>
      <c r="O273" s="13"/>
      <c r="P273" s="13">
        <f t="shared" si="71"/>
        <v>1503199</v>
      </c>
      <c r="Q273" s="13">
        <f t="shared" si="72"/>
        <v>1559511</v>
      </c>
      <c r="R273" s="13">
        <f t="shared" si="73"/>
        <v>56312</v>
      </c>
      <c r="S273" s="13">
        <f t="shared" si="74"/>
        <v>1505082</v>
      </c>
      <c r="T273" s="13">
        <f t="shared" si="75"/>
        <v>54429</v>
      </c>
      <c r="U273" s="11"/>
      <c r="V273" s="11"/>
      <c r="W273" s="11">
        <f t="shared" si="76"/>
        <v>1883</v>
      </c>
      <c r="X273" s="11">
        <f t="shared" si="77"/>
        <v>237</v>
      </c>
      <c r="Y273" s="11">
        <f t="shared" si="78"/>
        <v>240</v>
      </c>
      <c r="Z273" s="11">
        <f t="shared" si="79"/>
        <v>2360</v>
      </c>
      <c r="AA273" s="11">
        <f t="shared" si="80"/>
        <v>0</v>
      </c>
      <c r="AB273" s="11">
        <f t="shared" si="81"/>
        <v>54429</v>
      </c>
      <c r="AD273">
        <f t="shared" si="82"/>
        <v>56312</v>
      </c>
      <c r="AF273">
        <f t="shared" si="83"/>
        <v>1883</v>
      </c>
      <c r="AI273">
        <f t="shared" si="84"/>
        <v>6097</v>
      </c>
    </row>
    <row r="274" spans="1:35" x14ac:dyDescent="0.35">
      <c r="A274" s="30">
        <v>267</v>
      </c>
      <c r="B274">
        <v>6098</v>
      </c>
      <c r="C274" t="s">
        <v>352</v>
      </c>
      <c r="D274">
        <v>6098</v>
      </c>
      <c r="E274">
        <v>7826</v>
      </c>
      <c r="F274" s="90">
        <v>1365.4</v>
      </c>
      <c r="G274" s="89">
        <v>7826</v>
      </c>
      <c r="H274">
        <v>216.92</v>
      </c>
      <c r="I274">
        <v>70.760000000000005</v>
      </c>
      <c r="J274" s="90">
        <v>1653.08</v>
      </c>
      <c r="K274" s="90">
        <v>10960313</v>
      </c>
      <c r="L274" s="13">
        <f t="shared" si="68"/>
        <v>7983</v>
      </c>
      <c r="M274" s="13">
        <f t="shared" si="69"/>
        <v>10</v>
      </c>
      <c r="N274" s="16">
        <f t="shared" si="70"/>
        <v>7993</v>
      </c>
      <c r="O274" s="13"/>
      <c r="P274" s="13">
        <f t="shared" si="71"/>
        <v>10899988</v>
      </c>
      <c r="Q274" s="13">
        <f t="shared" si="72"/>
        <v>11069916</v>
      </c>
      <c r="R274" s="13">
        <f t="shared" si="73"/>
        <v>169928</v>
      </c>
      <c r="S274" s="13">
        <f t="shared" si="74"/>
        <v>10913642</v>
      </c>
      <c r="T274" s="13">
        <f t="shared" si="75"/>
        <v>156274</v>
      </c>
      <c r="U274" s="11"/>
      <c r="V274" s="11"/>
      <c r="W274" s="11">
        <f t="shared" si="76"/>
        <v>13654</v>
      </c>
      <c r="X274" s="11">
        <f t="shared" si="77"/>
        <v>708</v>
      </c>
      <c r="Y274" s="11">
        <f t="shared" si="78"/>
        <v>2169</v>
      </c>
      <c r="Z274" s="11">
        <f t="shared" si="79"/>
        <v>16531</v>
      </c>
      <c r="AA274" s="11">
        <f t="shared" si="80"/>
        <v>0</v>
      </c>
      <c r="AB274" s="11">
        <f t="shared" si="81"/>
        <v>156274</v>
      </c>
      <c r="AD274">
        <f t="shared" si="82"/>
        <v>169928</v>
      </c>
      <c r="AF274">
        <f t="shared" si="83"/>
        <v>13654</v>
      </c>
      <c r="AI274">
        <f t="shared" si="84"/>
        <v>6098</v>
      </c>
    </row>
    <row r="275" spans="1:35" x14ac:dyDescent="0.35">
      <c r="A275" s="30">
        <v>268</v>
      </c>
      <c r="B275">
        <v>6100</v>
      </c>
      <c r="C275" t="s">
        <v>245</v>
      </c>
      <c r="D275">
        <v>6100</v>
      </c>
      <c r="E275">
        <v>7826</v>
      </c>
      <c r="F275">
        <v>538.79999999999995</v>
      </c>
      <c r="G275" s="89">
        <v>7826</v>
      </c>
      <c r="H275">
        <v>100.59</v>
      </c>
      <c r="I275">
        <v>36.770000000000003</v>
      </c>
      <c r="J275">
        <v>676.16</v>
      </c>
      <c r="K275" s="90">
        <v>4170475</v>
      </c>
      <c r="L275" s="13">
        <f t="shared" si="68"/>
        <v>7983</v>
      </c>
      <c r="M275" s="13">
        <f t="shared" si="69"/>
        <v>10</v>
      </c>
      <c r="N275" s="16">
        <f t="shared" si="70"/>
        <v>7993</v>
      </c>
      <c r="O275" s="13"/>
      <c r="P275" s="13">
        <f t="shared" si="71"/>
        <v>4301240</v>
      </c>
      <c r="Q275" s="13">
        <f t="shared" si="72"/>
        <v>4212180</v>
      </c>
      <c r="R275" s="13">
        <f t="shared" si="73"/>
        <v>0</v>
      </c>
      <c r="S275" s="13">
        <f t="shared" si="74"/>
        <v>4306628</v>
      </c>
      <c r="T275" s="13">
        <f t="shared" si="75"/>
        <v>0</v>
      </c>
      <c r="U275" s="11"/>
      <c r="V275" s="11"/>
      <c r="W275" s="11">
        <f t="shared" si="76"/>
        <v>5388</v>
      </c>
      <c r="X275" s="11">
        <f t="shared" si="77"/>
        <v>368</v>
      </c>
      <c r="Y275" s="11">
        <f t="shared" si="78"/>
        <v>1006</v>
      </c>
      <c r="Z275" s="11">
        <f t="shared" si="79"/>
        <v>6762</v>
      </c>
      <c r="AA275" s="11">
        <f t="shared" si="80"/>
        <v>0</v>
      </c>
      <c r="AB275" s="11">
        <f t="shared" si="81"/>
        <v>0</v>
      </c>
      <c r="AD275">
        <f t="shared" si="82"/>
        <v>0</v>
      </c>
      <c r="AF275">
        <f t="shared" si="83"/>
        <v>0</v>
      </c>
      <c r="AI275">
        <f t="shared" si="84"/>
        <v>6100</v>
      </c>
    </row>
    <row r="276" spans="1:35" x14ac:dyDescent="0.35">
      <c r="A276" s="30">
        <v>269</v>
      </c>
      <c r="B276">
        <v>6101</v>
      </c>
      <c r="C276" t="s">
        <v>246</v>
      </c>
      <c r="D276">
        <v>6101</v>
      </c>
      <c r="E276">
        <v>7826</v>
      </c>
      <c r="F276" s="90">
        <v>7288.6</v>
      </c>
      <c r="G276" s="89">
        <v>7826</v>
      </c>
      <c r="H276" s="90">
        <v>1061.56</v>
      </c>
      <c r="I276">
        <v>189.71</v>
      </c>
      <c r="J276" s="90">
        <v>8539.8700000000008</v>
      </c>
      <c r="K276" s="90">
        <v>56344070</v>
      </c>
      <c r="L276" s="13">
        <f t="shared" si="68"/>
        <v>7983</v>
      </c>
      <c r="M276" s="13">
        <f t="shared" si="69"/>
        <v>10</v>
      </c>
      <c r="N276" s="16">
        <f t="shared" si="70"/>
        <v>7993</v>
      </c>
      <c r="O276" s="13"/>
      <c r="P276" s="13">
        <f t="shared" si="71"/>
        <v>58184894</v>
      </c>
      <c r="Q276" s="13">
        <f t="shared" si="72"/>
        <v>56907511</v>
      </c>
      <c r="R276" s="13">
        <f t="shared" si="73"/>
        <v>0</v>
      </c>
      <c r="S276" s="13">
        <f t="shared" si="74"/>
        <v>58257780</v>
      </c>
      <c r="T276" s="13">
        <f t="shared" si="75"/>
        <v>0</v>
      </c>
      <c r="U276" s="11"/>
      <c r="V276" s="11"/>
      <c r="W276" s="11">
        <f t="shared" si="76"/>
        <v>72886</v>
      </c>
      <c r="X276" s="11">
        <f t="shared" si="77"/>
        <v>1897</v>
      </c>
      <c r="Y276" s="11">
        <f t="shared" si="78"/>
        <v>10616</v>
      </c>
      <c r="Z276" s="11">
        <f t="shared" si="79"/>
        <v>85399</v>
      </c>
      <c r="AA276" s="11">
        <f t="shared" si="80"/>
        <v>0</v>
      </c>
      <c r="AB276" s="11">
        <f t="shared" si="81"/>
        <v>0</v>
      </c>
      <c r="AD276">
        <f t="shared" si="82"/>
        <v>0</v>
      </c>
      <c r="AF276">
        <f t="shared" si="83"/>
        <v>0</v>
      </c>
      <c r="AI276">
        <f t="shared" si="84"/>
        <v>6101</v>
      </c>
    </row>
    <row r="277" spans="1:35" x14ac:dyDescent="0.35">
      <c r="A277" s="30">
        <v>270</v>
      </c>
      <c r="B277">
        <v>6102</v>
      </c>
      <c r="C277" t="s">
        <v>248</v>
      </c>
      <c r="D277">
        <v>6102</v>
      </c>
      <c r="E277">
        <v>7826</v>
      </c>
      <c r="F277" s="90">
        <v>1947.2</v>
      </c>
      <c r="G277" s="89">
        <v>7826</v>
      </c>
      <c r="H277">
        <v>331.37</v>
      </c>
      <c r="I277">
        <v>49.2</v>
      </c>
      <c r="J277" s="90">
        <v>2327.77</v>
      </c>
      <c r="K277" s="90">
        <v>15745129</v>
      </c>
      <c r="L277" s="13">
        <f t="shared" si="68"/>
        <v>7983</v>
      </c>
      <c r="M277" s="13">
        <f t="shared" si="69"/>
        <v>10</v>
      </c>
      <c r="N277" s="16">
        <f t="shared" si="70"/>
        <v>7993</v>
      </c>
      <c r="O277" s="13"/>
      <c r="P277" s="13">
        <f t="shared" si="71"/>
        <v>15544498</v>
      </c>
      <c r="Q277" s="13">
        <f t="shared" si="72"/>
        <v>15902580</v>
      </c>
      <c r="R277" s="13">
        <f t="shared" si="73"/>
        <v>358082</v>
      </c>
      <c r="S277" s="13">
        <f t="shared" si="74"/>
        <v>15563970</v>
      </c>
      <c r="T277" s="13">
        <f t="shared" si="75"/>
        <v>338610</v>
      </c>
      <c r="U277" s="11"/>
      <c r="V277" s="11"/>
      <c r="W277" s="11">
        <f t="shared" si="76"/>
        <v>19472</v>
      </c>
      <c r="X277" s="11">
        <f t="shared" si="77"/>
        <v>492</v>
      </c>
      <c r="Y277" s="11">
        <f t="shared" si="78"/>
        <v>3314</v>
      </c>
      <c r="Z277" s="11">
        <f t="shared" si="79"/>
        <v>23278</v>
      </c>
      <c r="AA277" s="11">
        <f t="shared" si="80"/>
        <v>0</v>
      </c>
      <c r="AB277" s="11">
        <f t="shared" si="81"/>
        <v>338610</v>
      </c>
      <c r="AD277">
        <f t="shared" si="82"/>
        <v>358082</v>
      </c>
      <c r="AF277">
        <f t="shared" si="83"/>
        <v>19472</v>
      </c>
      <c r="AI277">
        <f t="shared" si="84"/>
        <v>6102</v>
      </c>
    </row>
    <row r="278" spans="1:35" x14ac:dyDescent="0.35">
      <c r="A278" s="30">
        <v>271</v>
      </c>
      <c r="B278">
        <v>6120</v>
      </c>
      <c r="C278" t="s">
        <v>249</v>
      </c>
      <c r="D278">
        <v>6120</v>
      </c>
      <c r="E278">
        <v>7826</v>
      </c>
      <c r="F278" s="90">
        <v>1149.9000000000001</v>
      </c>
      <c r="G278" s="89">
        <v>7826</v>
      </c>
      <c r="H278">
        <v>123.35</v>
      </c>
      <c r="I278">
        <v>17.649999999999999</v>
      </c>
      <c r="J278" s="90">
        <v>1290.9000000000001</v>
      </c>
      <c r="K278" s="90">
        <v>9161898</v>
      </c>
      <c r="L278" s="13">
        <f t="shared" si="68"/>
        <v>7983</v>
      </c>
      <c r="M278" s="13">
        <f t="shared" si="69"/>
        <v>10</v>
      </c>
      <c r="N278" s="16">
        <f t="shared" si="70"/>
        <v>7993</v>
      </c>
      <c r="O278" s="13"/>
      <c r="P278" s="13">
        <f t="shared" si="71"/>
        <v>9179652</v>
      </c>
      <c r="Q278" s="13">
        <f t="shared" si="72"/>
        <v>9253517</v>
      </c>
      <c r="R278" s="13">
        <f t="shared" si="73"/>
        <v>73865</v>
      </c>
      <c r="S278" s="13">
        <f t="shared" si="74"/>
        <v>9191151</v>
      </c>
      <c r="T278" s="13">
        <f t="shared" si="75"/>
        <v>62366</v>
      </c>
      <c r="U278" s="11"/>
      <c r="V278" s="11"/>
      <c r="W278" s="11">
        <f t="shared" si="76"/>
        <v>11499</v>
      </c>
      <c r="X278" s="11">
        <f t="shared" si="77"/>
        <v>177</v>
      </c>
      <c r="Y278" s="11">
        <f t="shared" si="78"/>
        <v>1234</v>
      </c>
      <c r="Z278" s="11">
        <f t="shared" si="79"/>
        <v>12910</v>
      </c>
      <c r="AA278" s="11">
        <f t="shared" si="80"/>
        <v>0</v>
      </c>
      <c r="AB278" s="11">
        <f t="shared" si="81"/>
        <v>62366</v>
      </c>
      <c r="AD278">
        <f t="shared" si="82"/>
        <v>73865</v>
      </c>
      <c r="AF278">
        <f t="shared" si="83"/>
        <v>11499</v>
      </c>
      <c r="AI278">
        <f t="shared" si="84"/>
        <v>6120</v>
      </c>
    </row>
    <row r="279" spans="1:35" x14ac:dyDescent="0.35">
      <c r="A279" s="30">
        <v>272</v>
      </c>
      <c r="B279">
        <v>6138</v>
      </c>
      <c r="C279" t="s">
        <v>250</v>
      </c>
      <c r="D279">
        <v>6138</v>
      </c>
      <c r="E279">
        <v>7826</v>
      </c>
      <c r="F279">
        <v>404</v>
      </c>
      <c r="G279" s="89">
        <v>7833</v>
      </c>
      <c r="H279">
        <v>35.380000000000003</v>
      </c>
      <c r="I279">
        <v>27.73</v>
      </c>
      <c r="J279">
        <v>467.11</v>
      </c>
      <c r="K279" s="90">
        <v>3220146</v>
      </c>
      <c r="L279" s="13">
        <f t="shared" si="68"/>
        <v>7990</v>
      </c>
      <c r="M279" s="13">
        <f t="shared" si="69"/>
        <v>3</v>
      </c>
      <c r="N279" s="16">
        <f t="shared" si="70"/>
        <v>7993</v>
      </c>
      <c r="O279" s="13"/>
      <c r="P279" s="13">
        <f t="shared" si="71"/>
        <v>3227960</v>
      </c>
      <c r="Q279" s="13">
        <f t="shared" si="72"/>
        <v>3252347</v>
      </c>
      <c r="R279" s="13">
        <f t="shared" si="73"/>
        <v>24387</v>
      </c>
      <c r="S279" s="13">
        <f t="shared" si="74"/>
        <v>3229172</v>
      </c>
      <c r="T279" s="13">
        <f t="shared" si="75"/>
        <v>23175</v>
      </c>
      <c r="U279" s="11"/>
      <c r="V279" s="11"/>
      <c r="W279" s="11">
        <f t="shared" si="76"/>
        <v>1212</v>
      </c>
      <c r="X279" s="11">
        <f t="shared" si="77"/>
        <v>83</v>
      </c>
      <c r="Y279" s="11">
        <f t="shared" si="78"/>
        <v>106</v>
      </c>
      <c r="Z279" s="11">
        <f t="shared" si="79"/>
        <v>1401</v>
      </c>
      <c r="AA279" s="11">
        <f t="shared" si="80"/>
        <v>3269.77</v>
      </c>
      <c r="AB279" s="11">
        <f t="shared" si="81"/>
        <v>23175</v>
      </c>
      <c r="AD279">
        <f t="shared" si="82"/>
        <v>24387</v>
      </c>
      <c r="AF279">
        <f t="shared" si="83"/>
        <v>1212</v>
      </c>
      <c r="AI279">
        <f t="shared" si="84"/>
        <v>6138</v>
      </c>
    </row>
    <row r="280" spans="1:35" x14ac:dyDescent="0.35">
      <c r="A280" s="30">
        <v>273</v>
      </c>
      <c r="B280">
        <v>6165</v>
      </c>
      <c r="C280" t="s">
        <v>252</v>
      </c>
      <c r="D280">
        <v>6165</v>
      </c>
      <c r="E280">
        <v>7826</v>
      </c>
      <c r="F280">
        <v>198.1</v>
      </c>
      <c r="G280" s="89">
        <v>7826</v>
      </c>
      <c r="H280">
        <v>26.97</v>
      </c>
      <c r="I280">
        <v>24.59</v>
      </c>
      <c r="J280">
        <v>249.66</v>
      </c>
      <c r="K280" s="90">
        <v>1464245</v>
      </c>
      <c r="L280" s="13">
        <f t="shared" si="68"/>
        <v>7983</v>
      </c>
      <c r="M280" s="13">
        <f t="shared" si="69"/>
        <v>10</v>
      </c>
      <c r="N280" s="16">
        <f t="shared" si="70"/>
        <v>7993</v>
      </c>
      <c r="O280" s="13"/>
      <c r="P280" s="13">
        <f t="shared" si="71"/>
        <v>1581432</v>
      </c>
      <c r="Q280" s="13">
        <f t="shared" si="72"/>
        <v>1478887</v>
      </c>
      <c r="R280" s="13">
        <f t="shared" si="73"/>
        <v>0</v>
      </c>
      <c r="S280" s="13">
        <f t="shared" si="74"/>
        <v>1583413</v>
      </c>
      <c r="T280" s="13">
        <f t="shared" si="75"/>
        <v>0</v>
      </c>
      <c r="U280" s="11"/>
      <c r="V280" s="11"/>
      <c r="W280" s="11">
        <f t="shared" si="76"/>
        <v>1981</v>
      </c>
      <c r="X280" s="11">
        <f t="shared" si="77"/>
        <v>246</v>
      </c>
      <c r="Y280" s="11">
        <f t="shared" si="78"/>
        <v>270</v>
      </c>
      <c r="Z280" s="11">
        <f t="shared" si="79"/>
        <v>2497</v>
      </c>
      <c r="AA280" s="11">
        <f t="shared" si="80"/>
        <v>0</v>
      </c>
      <c r="AB280" s="11">
        <f t="shared" si="81"/>
        <v>0</v>
      </c>
      <c r="AD280">
        <f t="shared" si="82"/>
        <v>0</v>
      </c>
      <c r="AF280">
        <f t="shared" si="83"/>
        <v>0</v>
      </c>
      <c r="AI280">
        <f t="shared" si="84"/>
        <v>6165</v>
      </c>
    </row>
    <row r="281" spans="1:35" x14ac:dyDescent="0.35">
      <c r="A281" s="30">
        <v>274</v>
      </c>
      <c r="B281">
        <v>6175</v>
      </c>
      <c r="C281" t="s">
        <v>253</v>
      </c>
      <c r="D281">
        <v>6175</v>
      </c>
      <c r="E281">
        <v>7826</v>
      </c>
      <c r="F281">
        <v>540</v>
      </c>
      <c r="G281" s="89">
        <v>7826</v>
      </c>
      <c r="H281">
        <v>104.57</v>
      </c>
      <c r="I281">
        <v>14.79</v>
      </c>
      <c r="J281">
        <v>659.36</v>
      </c>
      <c r="K281" s="90">
        <v>4499167</v>
      </c>
      <c r="L281" s="13">
        <f t="shared" si="68"/>
        <v>7983</v>
      </c>
      <c r="M281" s="13">
        <f t="shared" si="69"/>
        <v>10</v>
      </c>
      <c r="N281" s="16">
        <f t="shared" si="70"/>
        <v>7993</v>
      </c>
      <c r="O281" s="13"/>
      <c r="P281" s="13">
        <f t="shared" si="71"/>
        <v>4310820</v>
      </c>
      <c r="Q281" s="13">
        <f t="shared" si="72"/>
        <v>4544159</v>
      </c>
      <c r="R281" s="13">
        <f t="shared" si="73"/>
        <v>233339</v>
      </c>
      <c r="S281" s="13">
        <f t="shared" si="74"/>
        <v>4316220</v>
      </c>
      <c r="T281" s="13">
        <f t="shared" si="75"/>
        <v>227939</v>
      </c>
      <c r="U281" s="11"/>
      <c r="V281" s="11"/>
      <c r="W281" s="11">
        <f t="shared" si="76"/>
        <v>5400</v>
      </c>
      <c r="X281" s="11">
        <f t="shared" si="77"/>
        <v>148</v>
      </c>
      <c r="Y281" s="11">
        <f t="shared" si="78"/>
        <v>1046</v>
      </c>
      <c r="Z281" s="11">
        <f t="shared" si="79"/>
        <v>6594</v>
      </c>
      <c r="AA281" s="11">
        <f t="shared" si="80"/>
        <v>0</v>
      </c>
      <c r="AB281" s="11">
        <f t="shared" si="81"/>
        <v>227939</v>
      </c>
      <c r="AD281">
        <f t="shared" si="82"/>
        <v>233339</v>
      </c>
      <c r="AF281">
        <f t="shared" si="83"/>
        <v>5400</v>
      </c>
      <c r="AI281">
        <f t="shared" si="84"/>
        <v>6175</v>
      </c>
    </row>
    <row r="282" spans="1:35" x14ac:dyDescent="0.35">
      <c r="A282" s="30">
        <v>275</v>
      </c>
      <c r="B282">
        <v>6219</v>
      </c>
      <c r="C282" t="s">
        <v>254</v>
      </c>
      <c r="D282">
        <v>6219</v>
      </c>
      <c r="E282">
        <v>7826</v>
      </c>
      <c r="F282" s="90">
        <v>2662</v>
      </c>
      <c r="G282" s="89">
        <v>7826</v>
      </c>
      <c r="H282">
        <v>372.2</v>
      </c>
      <c r="I282">
        <v>221.61</v>
      </c>
      <c r="J282" s="90">
        <v>3255.81</v>
      </c>
      <c r="K282" s="90">
        <v>20207515</v>
      </c>
      <c r="L282" s="13">
        <f t="shared" si="68"/>
        <v>7983</v>
      </c>
      <c r="M282" s="13">
        <f t="shared" si="69"/>
        <v>10</v>
      </c>
      <c r="N282" s="16">
        <f t="shared" si="70"/>
        <v>7993</v>
      </c>
      <c r="O282" s="13"/>
      <c r="P282" s="13">
        <f t="shared" si="71"/>
        <v>21250746</v>
      </c>
      <c r="Q282" s="13">
        <f t="shared" si="72"/>
        <v>20409590</v>
      </c>
      <c r="R282" s="13">
        <f t="shared" si="73"/>
        <v>0</v>
      </c>
      <c r="S282" s="13">
        <f t="shared" si="74"/>
        <v>21277366</v>
      </c>
      <c r="T282" s="13">
        <f t="shared" si="75"/>
        <v>0</v>
      </c>
      <c r="U282" s="11"/>
      <c r="V282" s="11"/>
      <c r="W282" s="11">
        <f t="shared" si="76"/>
        <v>26620</v>
      </c>
      <c r="X282" s="11">
        <f t="shared" si="77"/>
        <v>2216</v>
      </c>
      <c r="Y282" s="11">
        <f t="shared" si="78"/>
        <v>3722</v>
      </c>
      <c r="Z282" s="11">
        <f t="shared" si="79"/>
        <v>32558</v>
      </c>
      <c r="AA282" s="11">
        <f t="shared" si="80"/>
        <v>0</v>
      </c>
      <c r="AB282" s="11">
        <f t="shared" si="81"/>
        <v>0</v>
      </c>
      <c r="AD282">
        <f t="shared" si="82"/>
        <v>0</v>
      </c>
      <c r="AF282">
        <f t="shared" si="83"/>
        <v>0</v>
      </c>
      <c r="AI282">
        <f t="shared" si="84"/>
        <v>6219</v>
      </c>
    </row>
    <row r="283" spans="1:35" x14ac:dyDescent="0.35">
      <c r="A283" s="30">
        <v>276</v>
      </c>
      <c r="B283">
        <v>6246</v>
      </c>
      <c r="C283" t="s">
        <v>255</v>
      </c>
      <c r="D283">
        <v>6246</v>
      </c>
      <c r="E283">
        <v>7826</v>
      </c>
      <c r="F283">
        <v>137.1</v>
      </c>
      <c r="G283" s="89">
        <v>7966</v>
      </c>
      <c r="H283">
        <v>20</v>
      </c>
      <c r="I283">
        <v>21.87</v>
      </c>
      <c r="J283">
        <v>178.97</v>
      </c>
      <c r="K283" s="90">
        <v>1162239</v>
      </c>
      <c r="L283" s="13">
        <f t="shared" si="68"/>
        <v>8123</v>
      </c>
      <c r="M283" s="13">
        <f t="shared" si="69"/>
        <v>0</v>
      </c>
      <c r="N283" s="16">
        <f t="shared" si="70"/>
        <v>8123</v>
      </c>
      <c r="O283" s="13"/>
      <c r="P283" s="13">
        <f t="shared" si="71"/>
        <v>1113663</v>
      </c>
      <c r="Q283" s="13">
        <f t="shared" si="72"/>
        <v>1173861</v>
      </c>
      <c r="R283" s="13">
        <f t="shared" si="73"/>
        <v>60198</v>
      </c>
      <c r="S283" s="13">
        <f t="shared" si="74"/>
        <v>1113663</v>
      </c>
      <c r="T283" s="13">
        <f t="shared" si="75"/>
        <v>60198</v>
      </c>
      <c r="U283" s="11"/>
      <c r="V283" s="11"/>
      <c r="W283" s="11">
        <f t="shared" si="76"/>
        <v>0</v>
      </c>
      <c r="X283" s="11">
        <f t="shared" si="77"/>
        <v>0</v>
      </c>
      <c r="Y283" s="11">
        <f t="shared" si="78"/>
        <v>0</v>
      </c>
      <c r="Z283" s="11">
        <f t="shared" si="79"/>
        <v>0</v>
      </c>
      <c r="AA283" s="11">
        <f t="shared" si="80"/>
        <v>1789.7</v>
      </c>
      <c r="AB283" s="11">
        <f t="shared" si="81"/>
        <v>60198</v>
      </c>
      <c r="AD283">
        <f t="shared" si="82"/>
        <v>60198</v>
      </c>
      <c r="AF283">
        <f t="shared" si="83"/>
        <v>0</v>
      </c>
      <c r="AI283">
        <f t="shared" si="84"/>
        <v>6246</v>
      </c>
    </row>
    <row r="284" spans="1:35" x14ac:dyDescent="0.35">
      <c r="A284" s="30">
        <v>277</v>
      </c>
      <c r="B284">
        <v>6264</v>
      </c>
      <c r="C284" t="s">
        <v>284</v>
      </c>
      <c r="D284">
        <v>6264</v>
      </c>
      <c r="E284">
        <v>7826</v>
      </c>
      <c r="F284">
        <v>954.6</v>
      </c>
      <c r="G284" s="89">
        <v>7857</v>
      </c>
      <c r="H284">
        <v>143.94999999999999</v>
      </c>
      <c r="I284">
        <v>22.02</v>
      </c>
      <c r="J284" s="90">
        <v>1120.57</v>
      </c>
      <c r="K284" s="90">
        <v>7391866</v>
      </c>
      <c r="L284" s="13">
        <f t="shared" si="68"/>
        <v>8014</v>
      </c>
      <c r="M284" s="13">
        <f t="shared" si="69"/>
        <v>0</v>
      </c>
      <c r="N284" s="16">
        <f t="shared" si="70"/>
        <v>8014</v>
      </c>
      <c r="O284" s="13"/>
      <c r="P284" s="13">
        <f t="shared" si="71"/>
        <v>7650164</v>
      </c>
      <c r="Q284" s="13">
        <f t="shared" si="72"/>
        <v>7465785</v>
      </c>
      <c r="R284" s="13">
        <f t="shared" si="73"/>
        <v>0</v>
      </c>
      <c r="S284" s="13">
        <f t="shared" si="74"/>
        <v>7650164</v>
      </c>
      <c r="T284" s="13">
        <f t="shared" si="75"/>
        <v>0</v>
      </c>
      <c r="U284" s="11"/>
      <c r="V284" s="11"/>
      <c r="W284" s="11">
        <f t="shared" si="76"/>
        <v>0</v>
      </c>
      <c r="X284" s="11">
        <f t="shared" si="77"/>
        <v>0</v>
      </c>
      <c r="Y284" s="11">
        <f t="shared" si="78"/>
        <v>0</v>
      </c>
      <c r="Z284" s="11">
        <f t="shared" si="79"/>
        <v>0</v>
      </c>
      <c r="AA284" s="11">
        <f t="shared" si="80"/>
        <v>11205.699999999999</v>
      </c>
      <c r="AB284" s="11">
        <f t="shared" si="81"/>
        <v>0</v>
      </c>
      <c r="AD284">
        <f t="shared" si="82"/>
        <v>0</v>
      </c>
      <c r="AF284">
        <f t="shared" si="83"/>
        <v>0</v>
      </c>
      <c r="AI284">
        <f t="shared" si="84"/>
        <v>6264</v>
      </c>
    </row>
    <row r="285" spans="1:35" x14ac:dyDescent="0.35">
      <c r="A285" s="30">
        <v>278</v>
      </c>
      <c r="B285">
        <v>6273</v>
      </c>
      <c r="C285" t="s">
        <v>256</v>
      </c>
      <c r="D285">
        <v>6273</v>
      </c>
      <c r="E285">
        <v>7826</v>
      </c>
      <c r="F285">
        <v>759</v>
      </c>
      <c r="G285" s="89">
        <v>7826</v>
      </c>
      <c r="H285">
        <v>132.18</v>
      </c>
      <c r="I285">
        <v>28.18</v>
      </c>
      <c r="J285">
        <v>919.36</v>
      </c>
      <c r="K285" s="90">
        <v>6083150</v>
      </c>
      <c r="L285" s="13">
        <f t="shared" si="68"/>
        <v>7983</v>
      </c>
      <c r="M285" s="13">
        <f t="shared" si="69"/>
        <v>10</v>
      </c>
      <c r="N285" s="16">
        <f t="shared" si="70"/>
        <v>7993</v>
      </c>
      <c r="O285" s="13"/>
      <c r="P285" s="13">
        <f t="shared" si="71"/>
        <v>6059097</v>
      </c>
      <c r="Q285" s="13">
        <f t="shared" si="72"/>
        <v>6143982</v>
      </c>
      <c r="R285" s="13">
        <f t="shared" si="73"/>
        <v>84885</v>
      </c>
      <c r="S285" s="13">
        <f t="shared" si="74"/>
        <v>6066687</v>
      </c>
      <c r="T285" s="13">
        <f t="shared" si="75"/>
        <v>77295</v>
      </c>
      <c r="U285" s="11"/>
      <c r="V285" s="11"/>
      <c r="W285" s="11">
        <f t="shared" si="76"/>
        <v>7590</v>
      </c>
      <c r="X285" s="11">
        <f t="shared" si="77"/>
        <v>282</v>
      </c>
      <c r="Y285" s="11">
        <f t="shared" si="78"/>
        <v>1322</v>
      </c>
      <c r="Z285" s="11">
        <f t="shared" si="79"/>
        <v>9194</v>
      </c>
      <c r="AA285" s="11">
        <f t="shared" si="80"/>
        <v>0</v>
      </c>
      <c r="AB285" s="11">
        <f t="shared" si="81"/>
        <v>77295</v>
      </c>
      <c r="AD285">
        <f t="shared" si="82"/>
        <v>84885</v>
      </c>
      <c r="AF285">
        <f t="shared" si="83"/>
        <v>7590</v>
      </c>
      <c r="AI285">
        <f t="shared" si="84"/>
        <v>6273</v>
      </c>
    </row>
    <row r="286" spans="1:35" x14ac:dyDescent="0.35">
      <c r="A286" s="30">
        <v>279</v>
      </c>
      <c r="B286">
        <v>6408</v>
      </c>
      <c r="C286" t="s">
        <v>257</v>
      </c>
      <c r="D286">
        <v>6408</v>
      </c>
      <c r="E286">
        <v>7826</v>
      </c>
      <c r="F286">
        <v>756.5</v>
      </c>
      <c r="G286" s="89">
        <v>7842</v>
      </c>
      <c r="H286">
        <v>109.56</v>
      </c>
      <c r="I286">
        <v>15.12</v>
      </c>
      <c r="J286">
        <v>881.18</v>
      </c>
      <c r="K286" s="90">
        <v>6350452</v>
      </c>
      <c r="L286" s="13">
        <f t="shared" si="68"/>
        <v>7999</v>
      </c>
      <c r="M286" s="13">
        <f t="shared" si="69"/>
        <v>0</v>
      </c>
      <c r="N286" s="16">
        <f t="shared" si="70"/>
        <v>7999</v>
      </c>
      <c r="O286" s="13"/>
      <c r="P286" s="13">
        <f t="shared" si="71"/>
        <v>6051244</v>
      </c>
      <c r="Q286" s="13">
        <f t="shared" si="72"/>
        <v>6413957</v>
      </c>
      <c r="R286" s="13">
        <f t="shared" si="73"/>
        <v>362713</v>
      </c>
      <c r="S286" s="13">
        <f t="shared" si="74"/>
        <v>6051244</v>
      </c>
      <c r="T286" s="13">
        <f t="shared" si="75"/>
        <v>362713</v>
      </c>
      <c r="U286" s="11"/>
      <c r="V286" s="11"/>
      <c r="W286" s="11">
        <f t="shared" si="76"/>
        <v>0</v>
      </c>
      <c r="X286" s="11">
        <f t="shared" si="77"/>
        <v>0</v>
      </c>
      <c r="Y286" s="11">
        <f t="shared" si="78"/>
        <v>0</v>
      </c>
      <c r="Z286" s="11">
        <f t="shared" si="79"/>
        <v>0</v>
      </c>
      <c r="AA286" s="11">
        <f t="shared" si="80"/>
        <v>8811.7999999999993</v>
      </c>
      <c r="AB286" s="11">
        <f t="shared" si="81"/>
        <v>362713</v>
      </c>
      <c r="AD286">
        <f t="shared" si="82"/>
        <v>362713</v>
      </c>
      <c r="AF286">
        <f t="shared" si="83"/>
        <v>0</v>
      </c>
      <c r="AI286">
        <f t="shared" si="84"/>
        <v>6408</v>
      </c>
    </row>
    <row r="287" spans="1:35" x14ac:dyDescent="0.35">
      <c r="A287" s="30">
        <v>280</v>
      </c>
      <c r="B287">
        <v>6453</v>
      </c>
      <c r="C287" t="s">
        <v>258</v>
      </c>
      <c r="D287">
        <v>6453</v>
      </c>
      <c r="E287">
        <v>7826</v>
      </c>
      <c r="F287">
        <v>578.70000000000005</v>
      </c>
      <c r="G287" s="89">
        <v>7826</v>
      </c>
      <c r="H287">
        <v>36.94</v>
      </c>
      <c r="I287">
        <v>14.34</v>
      </c>
      <c r="J287">
        <v>629.98</v>
      </c>
      <c r="K287" s="90">
        <v>4486646</v>
      </c>
      <c r="L287" s="13">
        <f t="shared" si="68"/>
        <v>7983</v>
      </c>
      <c r="M287" s="13">
        <f t="shared" si="69"/>
        <v>10</v>
      </c>
      <c r="N287" s="16">
        <f t="shared" si="70"/>
        <v>7993</v>
      </c>
      <c r="O287" s="13"/>
      <c r="P287" s="13">
        <f t="shared" si="71"/>
        <v>4619762</v>
      </c>
      <c r="Q287" s="13">
        <f t="shared" si="72"/>
        <v>4531512</v>
      </c>
      <c r="R287" s="13">
        <f t="shared" si="73"/>
        <v>0</v>
      </c>
      <c r="S287" s="13">
        <f t="shared" si="74"/>
        <v>4625549</v>
      </c>
      <c r="T287" s="13">
        <f t="shared" si="75"/>
        <v>0</v>
      </c>
      <c r="U287" s="11"/>
      <c r="V287" s="11"/>
      <c r="W287" s="11">
        <f t="shared" si="76"/>
        <v>5787</v>
      </c>
      <c r="X287" s="11">
        <f t="shared" si="77"/>
        <v>143</v>
      </c>
      <c r="Y287" s="11">
        <f t="shared" si="78"/>
        <v>369</v>
      </c>
      <c r="Z287" s="11">
        <f t="shared" si="79"/>
        <v>6299</v>
      </c>
      <c r="AA287" s="11">
        <f t="shared" si="80"/>
        <v>0</v>
      </c>
      <c r="AB287" s="11">
        <f t="shared" si="81"/>
        <v>0</v>
      </c>
      <c r="AD287">
        <f t="shared" si="82"/>
        <v>0</v>
      </c>
      <c r="AF287">
        <f t="shared" si="83"/>
        <v>0</v>
      </c>
      <c r="AI287">
        <f t="shared" si="84"/>
        <v>6453</v>
      </c>
    </row>
    <row r="288" spans="1:35" x14ac:dyDescent="0.35">
      <c r="A288" s="30">
        <v>281</v>
      </c>
      <c r="B288">
        <v>6460</v>
      </c>
      <c r="C288" t="s">
        <v>259</v>
      </c>
      <c r="D288">
        <v>6460</v>
      </c>
      <c r="E288">
        <v>7826</v>
      </c>
      <c r="F288">
        <v>665.7</v>
      </c>
      <c r="G288" s="89">
        <v>7826</v>
      </c>
      <c r="H288">
        <v>72.73</v>
      </c>
      <c r="I288">
        <v>32.049999999999997</v>
      </c>
      <c r="J288">
        <v>770.48</v>
      </c>
      <c r="K288" s="90">
        <v>5129943</v>
      </c>
      <c r="L288" s="13">
        <f t="shared" si="68"/>
        <v>7983</v>
      </c>
      <c r="M288" s="13">
        <f t="shared" si="69"/>
        <v>10</v>
      </c>
      <c r="N288" s="16">
        <f t="shared" si="70"/>
        <v>7993</v>
      </c>
      <c r="O288" s="13"/>
      <c r="P288" s="13">
        <f t="shared" si="71"/>
        <v>5314283</v>
      </c>
      <c r="Q288" s="13">
        <f t="shared" si="72"/>
        <v>5181242</v>
      </c>
      <c r="R288" s="13">
        <f t="shared" si="73"/>
        <v>0</v>
      </c>
      <c r="S288" s="13">
        <f t="shared" si="74"/>
        <v>5320940</v>
      </c>
      <c r="T288" s="13">
        <f t="shared" si="75"/>
        <v>0</v>
      </c>
      <c r="U288" s="11"/>
      <c r="V288" s="11"/>
      <c r="W288" s="11">
        <f t="shared" si="76"/>
        <v>6657</v>
      </c>
      <c r="X288" s="11">
        <f t="shared" si="77"/>
        <v>321</v>
      </c>
      <c r="Y288" s="11">
        <f t="shared" si="78"/>
        <v>727</v>
      </c>
      <c r="Z288" s="11">
        <f t="shared" si="79"/>
        <v>7705</v>
      </c>
      <c r="AA288" s="11">
        <f t="shared" si="80"/>
        <v>0</v>
      </c>
      <c r="AB288" s="11">
        <f t="shared" si="81"/>
        <v>0</v>
      </c>
      <c r="AD288">
        <f t="shared" si="82"/>
        <v>0</v>
      </c>
      <c r="AF288">
        <f t="shared" si="83"/>
        <v>0</v>
      </c>
      <c r="AI288">
        <f t="shared" si="84"/>
        <v>6460</v>
      </c>
    </row>
    <row r="289" spans="1:35" x14ac:dyDescent="0.35">
      <c r="A289" s="30">
        <v>282</v>
      </c>
      <c r="B289">
        <v>6462</v>
      </c>
      <c r="C289" t="s">
        <v>260</v>
      </c>
      <c r="D289">
        <v>6462</v>
      </c>
      <c r="E289">
        <v>7826</v>
      </c>
      <c r="F289">
        <v>239.8</v>
      </c>
      <c r="G289" s="89">
        <v>7826</v>
      </c>
      <c r="H289">
        <v>26.21</v>
      </c>
      <c r="I289">
        <v>25.68</v>
      </c>
      <c r="J289">
        <v>291.69</v>
      </c>
      <c r="K289" s="90">
        <v>2009717</v>
      </c>
      <c r="L289" s="13">
        <f t="shared" si="68"/>
        <v>7983</v>
      </c>
      <c r="M289" s="13">
        <f t="shared" si="69"/>
        <v>10</v>
      </c>
      <c r="N289" s="16">
        <f t="shared" si="70"/>
        <v>7993</v>
      </c>
      <c r="O289" s="13"/>
      <c r="P289" s="13">
        <f t="shared" si="71"/>
        <v>1914323</v>
      </c>
      <c r="Q289" s="13">
        <f t="shared" si="72"/>
        <v>2029814</v>
      </c>
      <c r="R289" s="13">
        <f t="shared" si="73"/>
        <v>115491</v>
      </c>
      <c r="S289" s="13">
        <f t="shared" si="74"/>
        <v>1916721</v>
      </c>
      <c r="T289" s="13">
        <f t="shared" si="75"/>
        <v>113093</v>
      </c>
      <c r="U289" s="11"/>
      <c r="V289" s="11"/>
      <c r="W289" s="11">
        <f t="shared" si="76"/>
        <v>2398</v>
      </c>
      <c r="X289" s="11">
        <f t="shared" si="77"/>
        <v>257</v>
      </c>
      <c r="Y289" s="11">
        <f t="shared" si="78"/>
        <v>262</v>
      </c>
      <c r="Z289" s="11">
        <f t="shared" si="79"/>
        <v>2917</v>
      </c>
      <c r="AA289" s="11">
        <f t="shared" si="80"/>
        <v>0</v>
      </c>
      <c r="AB289" s="11">
        <f t="shared" si="81"/>
        <v>113093</v>
      </c>
      <c r="AD289">
        <f t="shared" si="82"/>
        <v>115491</v>
      </c>
      <c r="AF289">
        <f t="shared" si="83"/>
        <v>2398</v>
      </c>
      <c r="AI289">
        <f t="shared" si="84"/>
        <v>6462</v>
      </c>
    </row>
    <row r="290" spans="1:35" x14ac:dyDescent="0.35">
      <c r="A290" s="30">
        <v>283</v>
      </c>
      <c r="B290">
        <v>6471</v>
      </c>
      <c r="C290" t="s">
        <v>261</v>
      </c>
      <c r="D290">
        <v>6471</v>
      </c>
      <c r="E290">
        <v>7826</v>
      </c>
      <c r="F290">
        <v>383</v>
      </c>
      <c r="G290" s="89">
        <v>7830</v>
      </c>
      <c r="H290">
        <v>61.38</v>
      </c>
      <c r="I290">
        <v>25.13</v>
      </c>
      <c r="J290">
        <v>469.51</v>
      </c>
      <c r="K290" s="90">
        <v>2985579</v>
      </c>
      <c r="L290" s="13">
        <f t="shared" si="68"/>
        <v>7987</v>
      </c>
      <c r="M290" s="13">
        <f t="shared" si="69"/>
        <v>6</v>
      </c>
      <c r="N290" s="16">
        <f t="shared" si="70"/>
        <v>7993</v>
      </c>
      <c r="O290" s="13"/>
      <c r="P290" s="13">
        <f t="shared" si="71"/>
        <v>3059021</v>
      </c>
      <c r="Q290" s="13">
        <f t="shared" si="72"/>
        <v>3015435</v>
      </c>
      <c r="R290" s="13">
        <f t="shared" si="73"/>
        <v>0</v>
      </c>
      <c r="S290" s="13">
        <f t="shared" si="74"/>
        <v>3061319</v>
      </c>
      <c r="T290" s="13">
        <f t="shared" si="75"/>
        <v>0</v>
      </c>
      <c r="U290" s="11"/>
      <c r="V290" s="11"/>
      <c r="W290" s="11">
        <f t="shared" si="76"/>
        <v>2298</v>
      </c>
      <c r="X290" s="11">
        <f t="shared" si="77"/>
        <v>151</v>
      </c>
      <c r="Y290" s="11">
        <f t="shared" si="78"/>
        <v>368</v>
      </c>
      <c r="Z290" s="11">
        <f t="shared" si="79"/>
        <v>2817</v>
      </c>
      <c r="AA290" s="11">
        <f t="shared" si="80"/>
        <v>1878.04</v>
      </c>
      <c r="AB290" s="11">
        <f t="shared" si="81"/>
        <v>0</v>
      </c>
      <c r="AD290">
        <f t="shared" si="82"/>
        <v>0</v>
      </c>
      <c r="AF290">
        <f t="shared" si="83"/>
        <v>0</v>
      </c>
      <c r="AI290">
        <f t="shared" si="84"/>
        <v>6471</v>
      </c>
    </row>
    <row r="291" spans="1:35" x14ac:dyDescent="0.35">
      <c r="A291" s="30">
        <v>284</v>
      </c>
      <c r="B291">
        <v>6509</v>
      </c>
      <c r="C291" t="s">
        <v>262</v>
      </c>
      <c r="D291">
        <v>6509</v>
      </c>
      <c r="E291">
        <v>7826</v>
      </c>
      <c r="F291">
        <v>356.9</v>
      </c>
      <c r="G291" s="89">
        <v>7958</v>
      </c>
      <c r="H291">
        <v>41.83</v>
      </c>
      <c r="I291">
        <v>29.62</v>
      </c>
      <c r="J291">
        <v>428.35</v>
      </c>
      <c r="K291" s="90">
        <v>2835435</v>
      </c>
      <c r="L291" s="13">
        <f t="shared" si="68"/>
        <v>8115</v>
      </c>
      <c r="M291" s="13">
        <f t="shared" si="69"/>
        <v>0</v>
      </c>
      <c r="N291" s="16">
        <f t="shared" si="70"/>
        <v>8115</v>
      </c>
      <c r="O291" s="13"/>
      <c r="P291" s="13">
        <f t="shared" si="71"/>
        <v>2896244</v>
      </c>
      <c r="Q291" s="13">
        <f t="shared" si="72"/>
        <v>2863789</v>
      </c>
      <c r="R291" s="13">
        <f t="shared" si="73"/>
        <v>0</v>
      </c>
      <c r="S291" s="13">
        <f t="shared" si="74"/>
        <v>2896244</v>
      </c>
      <c r="T291" s="13">
        <f t="shared" si="75"/>
        <v>0</v>
      </c>
      <c r="U291" s="11"/>
      <c r="V291" s="11"/>
      <c r="W291" s="11">
        <f t="shared" si="76"/>
        <v>0</v>
      </c>
      <c r="X291" s="11">
        <f t="shared" si="77"/>
        <v>0</v>
      </c>
      <c r="Y291" s="11">
        <f t="shared" si="78"/>
        <v>0</v>
      </c>
      <c r="Z291" s="11">
        <f t="shared" si="79"/>
        <v>0</v>
      </c>
      <c r="AA291" s="11">
        <f t="shared" si="80"/>
        <v>4283.5</v>
      </c>
      <c r="AB291" s="11">
        <f t="shared" si="81"/>
        <v>0</v>
      </c>
      <c r="AD291">
        <f t="shared" si="82"/>
        <v>0</v>
      </c>
      <c r="AF291">
        <f t="shared" si="83"/>
        <v>0</v>
      </c>
      <c r="AI291">
        <f t="shared" si="84"/>
        <v>6509</v>
      </c>
    </row>
    <row r="292" spans="1:35" x14ac:dyDescent="0.35">
      <c r="A292" s="30">
        <v>285</v>
      </c>
      <c r="B292">
        <v>6512</v>
      </c>
      <c r="C292" t="s">
        <v>263</v>
      </c>
      <c r="D292">
        <v>6512</v>
      </c>
      <c r="E292">
        <v>7826</v>
      </c>
      <c r="F292">
        <v>291.8</v>
      </c>
      <c r="G292" s="89">
        <v>7841</v>
      </c>
      <c r="H292">
        <v>54</v>
      </c>
      <c r="I292">
        <v>24.19</v>
      </c>
      <c r="J292">
        <v>369.99</v>
      </c>
      <c r="K292" s="90">
        <v>2463642</v>
      </c>
      <c r="L292" s="13">
        <f t="shared" si="68"/>
        <v>7998</v>
      </c>
      <c r="M292" s="13">
        <f t="shared" si="69"/>
        <v>0</v>
      </c>
      <c r="N292" s="16">
        <f t="shared" si="70"/>
        <v>7998</v>
      </c>
      <c r="O292" s="13"/>
      <c r="P292" s="13">
        <f t="shared" si="71"/>
        <v>2333816</v>
      </c>
      <c r="Q292" s="13">
        <f t="shared" si="72"/>
        <v>2488278</v>
      </c>
      <c r="R292" s="13">
        <f t="shared" si="73"/>
        <v>154462</v>
      </c>
      <c r="S292" s="13">
        <f t="shared" si="74"/>
        <v>2333816</v>
      </c>
      <c r="T292" s="13">
        <f t="shared" si="75"/>
        <v>154462</v>
      </c>
      <c r="U292" s="11"/>
      <c r="V292" s="11"/>
      <c r="W292" s="11">
        <f t="shared" si="76"/>
        <v>0</v>
      </c>
      <c r="X292" s="11">
        <f t="shared" si="77"/>
        <v>0</v>
      </c>
      <c r="Y292" s="11">
        <f t="shared" si="78"/>
        <v>0</v>
      </c>
      <c r="Z292" s="11">
        <f t="shared" si="79"/>
        <v>0</v>
      </c>
      <c r="AA292" s="11">
        <f t="shared" si="80"/>
        <v>3699.9</v>
      </c>
      <c r="AB292" s="11">
        <f t="shared" si="81"/>
        <v>154462</v>
      </c>
      <c r="AD292">
        <f t="shared" si="82"/>
        <v>154462</v>
      </c>
      <c r="AF292">
        <f t="shared" si="83"/>
        <v>0</v>
      </c>
      <c r="AI292">
        <f t="shared" si="84"/>
        <v>6512</v>
      </c>
    </row>
    <row r="293" spans="1:35" x14ac:dyDescent="0.35">
      <c r="A293" s="30">
        <v>286</v>
      </c>
      <c r="B293">
        <v>6516</v>
      </c>
      <c r="C293" t="s">
        <v>264</v>
      </c>
      <c r="D293">
        <v>6516</v>
      </c>
      <c r="E293">
        <v>7826</v>
      </c>
      <c r="F293">
        <v>162</v>
      </c>
      <c r="G293" s="89">
        <v>7966</v>
      </c>
      <c r="H293">
        <v>26.36</v>
      </c>
      <c r="I293">
        <v>24.2</v>
      </c>
      <c r="J293">
        <v>212.56</v>
      </c>
      <c r="K293" s="90">
        <v>1242696</v>
      </c>
      <c r="L293" s="13">
        <f t="shared" si="68"/>
        <v>8123</v>
      </c>
      <c r="M293" s="13">
        <f t="shared" si="69"/>
        <v>0</v>
      </c>
      <c r="N293" s="16">
        <f t="shared" si="70"/>
        <v>8123</v>
      </c>
      <c r="O293" s="13"/>
      <c r="P293" s="13">
        <f t="shared" si="71"/>
        <v>1315926</v>
      </c>
      <c r="Q293" s="13">
        <f t="shared" si="72"/>
        <v>1255123</v>
      </c>
      <c r="R293" s="13">
        <f t="shared" si="73"/>
        <v>0</v>
      </c>
      <c r="S293" s="13">
        <f t="shared" si="74"/>
        <v>1315926</v>
      </c>
      <c r="T293" s="13">
        <f t="shared" si="75"/>
        <v>0</v>
      </c>
      <c r="U293" s="11"/>
      <c r="V293" s="11"/>
      <c r="W293" s="11">
        <f t="shared" si="76"/>
        <v>0</v>
      </c>
      <c r="X293" s="11">
        <f t="shared" si="77"/>
        <v>0</v>
      </c>
      <c r="Y293" s="11">
        <f t="shared" si="78"/>
        <v>0</v>
      </c>
      <c r="Z293" s="11">
        <f t="shared" si="79"/>
        <v>0</v>
      </c>
      <c r="AA293" s="11">
        <f t="shared" si="80"/>
        <v>2125.6</v>
      </c>
      <c r="AB293" s="11">
        <f t="shared" si="81"/>
        <v>0</v>
      </c>
      <c r="AD293">
        <f t="shared" si="82"/>
        <v>0</v>
      </c>
      <c r="AF293">
        <f t="shared" si="83"/>
        <v>0</v>
      </c>
      <c r="AI293">
        <f t="shared" si="84"/>
        <v>6516</v>
      </c>
    </row>
    <row r="294" spans="1:35" x14ac:dyDescent="0.35">
      <c r="A294" s="30">
        <v>287</v>
      </c>
      <c r="B294">
        <v>6534</v>
      </c>
      <c r="C294" t="s">
        <v>265</v>
      </c>
      <c r="D294">
        <v>6534</v>
      </c>
      <c r="E294">
        <v>7826</v>
      </c>
      <c r="F294">
        <v>725.2</v>
      </c>
      <c r="G294" s="89">
        <v>7826</v>
      </c>
      <c r="H294">
        <v>80.97</v>
      </c>
      <c r="I294">
        <v>24.49</v>
      </c>
      <c r="J294">
        <v>830.66</v>
      </c>
      <c r="K294" s="90">
        <v>5746632</v>
      </c>
      <c r="L294" s="13">
        <f t="shared" si="68"/>
        <v>7983</v>
      </c>
      <c r="M294" s="13">
        <f t="shared" si="69"/>
        <v>10</v>
      </c>
      <c r="N294" s="16">
        <f t="shared" si="70"/>
        <v>7993</v>
      </c>
      <c r="O294" s="13"/>
      <c r="P294" s="13">
        <f t="shared" si="71"/>
        <v>5789272</v>
      </c>
      <c r="Q294" s="13">
        <f t="shared" si="72"/>
        <v>5804098</v>
      </c>
      <c r="R294" s="13">
        <f t="shared" si="73"/>
        <v>14826</v>
      </c>
      <c r="S294" s="13">
        <f t="shared" si="74"/>
        <v>5796524</v>
      </c>
      <c r="T294" s="13">
        <f t="shared" si="75"/>
        <v>7574</v>
      </c>
      <c r="U294" s="11"/>
      <c r="V294" s="11"/>
      <c r="W294" s="11">
        <f t="shared" si="76"/>
        <v>7252</v>
      </c>
      <c r="X294" s="11">
        <f t="shared" si="77"/>
        <v>245</v>
      </c>
      <c r="Y294" s="11">
        <f t="shared" si="78"/>
        <v>810</v>
      </c>
      <c r="Z294" s="11">
        <f t="shared" si="79"/>
        <v>8307</v>
      </c>
      <c r="AA294" s="11">
        <f t="shared" si="80"/>
        <v>0</v>
      </c>
      <c r="AB294" s="11">
        <f t="shared" si="81"/>
        <v>7574</v>
      </c>
      <c r="AD294">
        <f t="shared" si="82"/>
        <v>14826</v>
      </c>
      <c r="AF294">
        <f t="shared" si="83"/>
        <v>7252</v>
      </c>
      <c r="AI294">
        <f t="shared" si="84"/>
        <v>6534</v>
      </c>
    </row>
    <row r="295" spans="1:35" x14ac:dyDescent="0.35">
      <c r="A295" s="30">
        <v>288</v>
      </c>
      <c r="B295">
        <v>6561</v>
      </c>
      <c r="C295" t="s">
        <v>267</v>
      </c>
      <c r="D295">
        <v>6561</v>
      </c>
      <c r="E295">
        <v>7826</v>
      </c>
      <c r="F295">
        <v>364.7</v>
      </c>
      <c r="G295" s="89">
        <v>7826</v>
      </c>
      <c r="H295">
        <v>37.57</v>
      </c>
      <c r="I295">
        <v>23.27</v>
      </c>
      <c r="J295">
        <v>425.54</v>
      </c>
      <c r="K295" s="90">
        <v>2844751</v>
      </c>
      <c r="L295" s="13">
        <f t="shared" si="68"/>
        <v>7983</v>
      </c>
      <c r="M295" s="13">
        <f t="shared" si="69"/>
        <v>10</v>
      </c>
      <c r="N295" s="16">
        <f t="shared" si="70"/>
        <v>7993</v>
      </c>
      <c r="O295" s="13"/>
      <c r="P295" s="13">
        <f t="shared" si="71"/>
        <v>2911400</v>
      </c>
      <c r="Q295" s="13">
        <f t="shared" si="72"/>
        <v>2873199</v>
      </c>
      <c r="R295" s="13">
        <f t="shared" si="73"/>
        <v>0</v>
      </c>
      <c r="S295" s="13">
        <f t="shared" si="74"/>
        <v>2915047</v>
      </c>
      <c r="T295" s="13">
        <f t="shared" si="75"/>
        <v>0</v>
      </c>
      <c r="U295" s="11"/>
      <c r="V295" s="11"/>
      <c r="W295" s="11">
        <f t="shared" si="76"/>
        <v>3647</v>
      </c>
      <c r="X295" s="11">
        <f t="shared" si="77"/>
        <v>233</v>
      </c>
      <c r="Y295" s="11">
        <f t="shared" si="78"/>
        <v>376</v>
      </c>
      <c r="Z295" s="11">
        <f t="shared" si="79"/>
        <v>4256</v>
      </c>
      <c r="AA295" s="11">
        <f t="shared" si="80"/>
        <v>0</v>
      </c>
      <c r="AB295" s="11">
        <f t="shared" si="81"/>
        <v>0</v>
      </c>
      <c r="AD295">
        <f t="shared" si="82"/>
        <v>0</v>
      </c>
      <c r="AF295">
        <f t="shared" si="83"/>
        <v>0</v>
      </c>
      <c r="AI295">
        <f t="shared" si="84"/>
        <v>6561</v>
      </c>
    </row>
    <row r="296" spans="1:35" x14ac:dyDescent="0.35">
      <c r="A296" s="30">
        <v>289</v>
      </c>
      <c r="B296">
        <v>6579</v>
      </c>
      <c r="C296" t="s">
        <v>268</v>
      </c>
      <c r="D296">
        <v>6579</v>
      </c>
      <c r="E296">
        <v>7826</v>
      </c>
      <c r="F296" s="90">
        <v>3457.3</v>
      </c>
      <c r="G296" s="89">
        <v>7826</v>
      </c>
      <c r="H296">
        <v>495.16</v>
      </c>
      <c r="I296">
        <v>142.91999999999999</v>
      </c>
      <c r="J296" s="90">
        <v>4095.38</v>
      </c>
      <c r="K296" s="90">
        <v>26933179</v>
      </c>
      <c r="L296" s="13">
        <f t="shared" si="68"/>
        <v>7983</v>
      </c>
      <c r="M296" s="13">
        <f t="shared" si="69"/>
        <v>10</v>
      </c>
      <c r="N296" s="16">
        <f t="shared" si="70"/>
        <v>7993</v>
      </c>
      <c r="O296" s="13"/>
      <c r="P296" s="13">
        <f t="shared" si="71"/>
        <v>27599626</v>
      </c>
      <c r="Q296" s="13">
        <f t="shared" si="72"/>
        <v>27202511</v>
      </c>
      <c r="R296" s="13">
        <f t="shared" si="73"/>
        <v>0</v>
      </c>
      <c r="S296" s="13">
        <f t="shared" si="74"/>
        <v>27634199</v>
      </c>
      <c r="T296" s="13">
        <f t="shared" si="75"/>
        <v>0</v>
      </c>
      <c r="U296" s="11"/>
      <c r="V296" s="11"/>
      <c r="W296" s="11">
        <f t="shared" si="76"/>
        <v>34573</v>
      </c>
      <c r="X296" s="11">
        <f t="shared" si="77"/>
        <v>1429</v>
      </c>
      <c r="Y296" s="11">
        <f t="shared" si="78"/>
        <v>4952</v>
      </c>
      <c r="Z296" s="11">
        <f t="shared" si="79"/>
        <v>40954</v>
      </c>
      <c r="AA296" s="11">
        <f t="shared" si="80"/>
        <v>0</v>
      </c>
      <c r="AB296" s="11">
        <f t="shared" si="81"/>
        <v>0</v>
      </c>
      <c r="AD296">
        <f t="shared" si="82"/>
        <v>0</v>
      </c>
      <c r="AF296">
        <f t="shared" si="83"/>
        <v>0</v>
      </c>
      <c r="AI296">
        <f t="shared" si="84"/>
        <v>6579</v>
      </c>
    </row>
    <row r="297" spans="1:35" x14ac:dyDescent="0.35">
      <c r="A297" s="30">
        <v>290</v>
      </c>
      <c r="B297">
        <v>6592</v>
      </c>
      <c r="C297" t="s">
        <v>391</v>
      </c>
      <c r="D297">
        <v>6592</v>
      </c>
      <c r="E297">
        <v>7826</v>
      </c>
      <c r="F297">
        <v>952.3</v>
      </c>
      <c r="G297" s="89">
        <v>7826</v>
      </c>
      <c r="H297">
        <v>134.91</v>
      </c>
      <c r="I297">
        <v>22.37</v>
      </c>
      <c r="J297" s="90">
        <v>1109.58</v>
      </c>
      <c r="K297" s="90">
        <v>7510612</v>
      </c>
      <c r="L297" s="13">
        <f t="shared" si="68"/>
        <v>7983</v>
      </c>
      <c r="M297" s="13">
        <f t="shared" si="69"/>
        <v>10</v>
      </c>
      <c r="N297" s="16">
        <f t="shared" si="70"/>
        <v>7993</v>
      </c>
      <c r="O297" s="13"/>
      <c r="P297" s="13">
        <f t="shared" si="71"/>
        <v>7602211</v>
      </c>
      <c r="Q297" s="13">
        <f t="shared" si="72"/>
        <v>7585718</v>
      </c>
      <c r="R297" s="13">
        <f t="shared" si="73"/>
        <v>0</v>
      </c>
      <c r="S297" s="13">
        <f t="shared" si="74"/>
        <v>7611734</v>
      </c>
      <c r="T297" s="13">
        <f t="shared" si="75"/>
        <v>0</v>
      </c>
      <c r="U297" s="11"/>
      <c r="V297" s="11"/>
      <c r="W297" s="11">
        <f t="shared" si="76"/>
        <v>9523</v>
      </c>
      <c r="X297" s="11">
        <f t="shared" si="77"/>
        <v>224</v>
      </c>
      <c r="Y297" s="11">
        <f t="shared" si="78"/>
        <v>1349</v>
      </c>
      <c r="Z297" s="11">
        <f t="shared" si="79"/>
        <v>11096</v>
      </c>
      <c r="AA297" s="11">
        <f t="shared" si="80"/>
        <v>0</v>
      </c>
      <c r="AB297" s="11">
        <f t="shared" si="81"/>
        <v>0</v>
      </c>
      <c r="AD297">
        <f t="shared" si="82"/>
        <v>0</v>
      </c>
      <c r="AF297">
        <f t="shared" si="83"/>
        <v>0</v>
      </c>
      <c r="AI297">
        <f t="shared" si="84"/>
        <v>6592</v>
      </c>
    </row>
    <row r="298" spans="1:35" x14ac:dyDescent="0.35">
      <c r="A298" s="30">
        <v>291</v>
      </c>
      <c r="B298">
        <v>6615</v>
      </c>
      <c r="C298" t="s">
        <v>269</v>
      </c>
      <c r="D298">
        <v>6615</v>
      </c>
      <c r="E298">
        <v>7826</v>
      </c>
      <c r="F298">
        <v>960.5</v>
      </c>
      <c r="G298" s="89">
        <v>7826</v>
      </c>
      <c r="H298">
        <v>62.3</v>
      </c>
      <c r="I298">
        <v>23.93</v>
      </c>
      <c r="J298" s="90">
        <v>1046.73</v>
      </c>
      <c r="K298" s="90">
        <v>7324353</v>
      </c>
      <c r="L298" s="13">
        <f t="shared" si="68"/>
        <v>7983</v>
      </c>
      <c r="M298" s="13">
        <f t="shared" si="69"/>
        <v>10</v>
      </c>
      <c r="N298" s="16">
        <f t="shared" si="70"/>
        <v>7993</v>
      </c>
      <c r="O298" s="13"/>
      <c r="P298" s="13">
        <f t="shared" si="71"/>
        <v>7667672</v>
      </c>
      <c r="Q298" s="13">
        <f t="shared" si="72"/>
        <v>7397597</v>
      </c>
      <c r="R298" s="13">
        <f t="shared" si="73"/>
        <v>0</v>
      </c>
      <c r="S298" s="13">
        <f t="shared" si="74"/>
        <v>7677277</v>
      </c>
      <c r="T298" s="13">
        <f t="shared" si="75"/>
        <v>0</v>
      </c>
      <c r="U298" s="11"/>
      <c r="V298" s="11"/>
      <c r="W298" s="11">
        <f t="shared" si="76"/>
        <v>9605</v>
      </c>
      <c r="X298" s="11">
        <f t="shared" si="77"/>
        <v>239</v>
      </c>
      <c r="Y298" s="11">
        <f t="shared" si="78"/>
        <v>623</v>
      </c>
      <c r="Z298" s="11">
        <f t="shared" si="79"/>
        <v>10467</v>
      </c>
      <c r="AA298" s="11">
        <f t="shared" si="80"/>
        <v>0</v>
      </c>
      <c r="AB298" s="11">
        <f t="shared" si="81"/>
        <v>0</v>
      </c>
      <c r="AD298">
        <f t="shared" si="82"/>
        <v>0</v>
      </c>
      <c r="AF298">
        <f t="shared" si="83"/>
        <v>0</v>
      </c>
      <c r="AI298">
        <f t="shared" si="84"/>
        <v>6615</v>
      </c>
    </row>
    <row r="299" spans="1:35" x14ac:dyDescent="0.35">
      <c r="A299" s="30">
        <v>292</v>
      </c>
      <c r="B299">
        <v>6651</v>
      </c>
      <c r="C299" t="s">
        <v>270</v>
      </c>
      <c r="D299">
        <v>6651</v>
      </c>
      <c r="E299">
        <v>7826</v>
      </c>
      <c r="F299">
        <v>272</v>
      </c>
      <c r="G299" s="89">
        <v>7826</v>
      </c>
      <c r="H299">
        <v>37.869999999999997</v>
      </c>
      <c r="I299">
        <v>24.63</v>
      </c>
      <c r="J299">
        <v>334.5</v>
      </c>
      <c r="K299" s="90">
        <v>2206932</v>
      </c>
      <c r="L299" s="13">
        <f t="shared" si="68"/>
        <v>7983</v>
      </c>
      <c r="M299" s="13">
        <f t="shared" si="69"/>
        <v>10</v>
      </c>
      <c r="N299" s="16">
        <f t="shared" si="70"/>
        <v>7993</v>
      </c>
      <c r="O299" s="13"/>
      <c r="P299" s="13">
        <f t="shared" si="71"/>
        <v>2171376</v>
      </c>
      <c r="Q299" s="13">
        <f t="shared" si="72"/>
        <v>2229001</v>
      </c>
      <c r="R299" s="13">
        <f t="shared" si="73"/>
        <v>57625</v>
      </c>
      <c r="S299" s="13">
        <f t="shared" si="74"/>
        <v>2174096</v>
      </c>
      <c r="T299" s="13">
        <f t="shared" si="75"/>
        <v>54905</v>
      </c>
      <c r="U299" s="11"/>
      <c r="V299" s="11"/>
      <c r="W299" s="11">
        <f t="shared" si="76"/>
        <v>2720</v>
      </c>
      <c r="X299" s="11">
        <f t="shared" si="77"/>
        <v>246</v>
      </c>
      <c r="Y299" s="11">
        <f t="shared" si="78"/>
        <v>379</v>
      </c>
      <c r="Z299" s="11">
        <f t="shared" si="79"/>
        <v>3345</v>
      </c>
      <c r="AA299" s="11">
        <f t="shared" si="80"/>
        <v>0</v>
      </c>
      <c r="AB299" s="11">
        <f t="shared" si="81"/>
        <v>54905</v>
      </c>
      <c r="AD299">
        <f t="shared" si="82"/>
        <v>57625</v>
      </c>
      <c r="AF299">
        <f t="shared" si="83"/>
        <v>2720</v>
      </c>
      <c r="AI299">
        <f t="shared" si="84"/>
        <v>6651</v>
      </c>
    </row>
    <row r="300" spans="1:35" x14ac:dyDescent="0.35">
      <c r="A300" s="30">
        <v>293</v>
      </c>
      <c r="B300">
        <v>6660</v>
      </c>
      <c r="C300" t="s">
        <v>271</v>
      </c>
      <c r="D300">
        <v>6660</v>
      </c>
      <c r="E300">
        <v>7826</v>
      </c>
      <c r="F300" s="90">
        <v>1625</v>
      </c>
      <c r="G300" s="89">
        <v>7826</v>
      </c>
      <c r="H300">
        <v>215.55</v>
      </c>
      <c r="I300">
        <v>33.57</v>
      </c>
      <c r="J300" s="90">
        <v>1874.12</v>
      </c>
      <c r="K300" s="90">
        <v>12618642</v>
      </c>
      <c r="L300" s="13">
        <f t="shared" si="68"/>
        <v>7983</v>
      </c>
      <c r="M300" s="13">
        <f t="shared" si="69"/>
        <v>10</v>
      </c>
      <c r="N300" s="16">
        <f t="shared" si="70"/>
        <v>7993</v>
      </c>
      <c r="O300" s="13"/>
      <c r="P300" s="13">
        <f t="shared" si="71"/>
        <v>12972375</v>
      </c>
      <c r="Q300" s="13">
        <f t="shared" si="72"/>
        <v>12744828</v>
      </c>
      <c r="R300" s="13">
        <f t="shared" si="73"/>
        <v>0</v>
      </c>
      <c r="S300" s="13">
        <f t="shared" si="74"/>
        <v>12988625</v>
      </c>
      <c r="T300" s="13">
        <f t="shared" si="75"/>
        <v>0</v>
      </c>
      <c r="U300" s="11"/>
      <c r="V300" s="11"/>
      <c r="W300" s="11">
        <f t="shared" si="76"/>
        <v>16250</v>
      </c>
      <c r="X300" s="11">
        <f t="shared" si="77"/>
        <v>336</v>
      </c>
      <c r="Y300" s="11">
        <f t="shared" si="78"/>
        <v>2156</v>
      </c>
      <c r="Z300" s="11">
        <f t="shared" si="79"/>
        <v>18742</v>
      </c>
      <c r="AA300" s="11">
        <f t="shared" si="80"/>
        <v>0</v>
      </c>
      <c r="AB300" s="11">
        <f t="shared" si="81"/>
        <v>0</v>
      </c>
      <c r="AD300">
        <f t="shared" si="82"/>
        <v>0</v>
      </c>
      <c r="AF300">
        <f t="shared" si="83"/>
        <v>0</v>
      </c>
      <c r="AI300">
        <f t="shared" si="84"/>
        <v>6660</v>
      </c>
    </row>
    <row r="301" spans="1:35" x14ac:dyDescent="0.35">
      <c r="A301" s="30">
        <v>294</v>
      </c>
      <c r="B301">
        <v>6700</v>
      </c>
      <c r="C301" t="s">
        <v>272</v>
      </c>
      <c r="D301">
        <v>6700</v>
      </c>
      <c r="E301">
        <v>7826</v>
      </c>
      <c r="F301">
        <v>482.9</v>
      </c>
      <c r="G301" s="89">
        <v>7915</v>
      </c>
      <c r="H301">
        <v>73.64</v>
      </c>
      <c r="I301">
        <v>29.33</v>
      </c>
      <c r="J301">
        <v>585.87</v>
      </c>
      <c r="K301" s="90">
        <v>3637734</v>
      </c>
      <c r="L301" s="13">
        <f t="shared" si="68"/>
        <v>8072</v>
      </c>
      <c r="M301" s="13">
        <f t="shared" si="69"/>
        <v>0</v>
      </c>
      <c r="N301" s="16">
        <f t="shared" si="70"/>
        <v>8072</v>
      </c>
      <c r="O301" s="13"/>
      <c r="P301" s="13">
        <f t="shared" si="71"/>
        <v>3897969</v>
      </c>
      <c r="Q301" s="13">
        <f t="shared" si="72"/>
        <v>3674111</v>
      </c>
      <c r="R301" s="13">
        <f t="shared" si="73"/>
        <v>0</v>
      </c>
      <c r="S301" s="13">
        <f t="shared" si="74"/>
        <v>3897969</v>
      </c>
      <c r="T301" s="13">
        <f t="shared" si="75"/>
        <v>0</v>
      </c>
      <c r="U301" s="11"/>
      <c r="V301" s="11"/>
      <c r="W301" s="11">
        <f t="shared" si="76"/>
        <v>0</v>
      </c>
      <c r="X301" s="11">
        <f t="shared" si="77"/>
        <v>0</v>
      </c>
      <c r="Y301" s="11">
        <f t="shared" si="78"/>
        <v>0</v>
      </c>
      <c r="Z301" s="11">
        <f t="shared" si="79"/>
        <v>0</v>
      </c>
      <c r="AA301" s="11">
        <f t="shared" si="80"/>
        <v>5858.7</v>
      </c>
      <c r="AB301" s="11">
        <f t="shared" si="81"/>
        <v>0</v>
      </c>
      <c r="AD301">
        <f t="shared" si="82"/>
        <v>0</v>
      </c>
      <c r="AF301">
        <f t="shared" si="83"/>
        <v>0</v>
      </c>
      <c r="AI301">
        <f t="shared" si="84"/>
        <v>6700</v>
      </c>
    </row>
    <row r="302" spans="1:35" x14ac:dyDescent="0.35">
      <c r="A302" s="30">
        <v>295</v>
      </c>
      <c r="B302">
        <v>6741</v>
      </c>
      <c r="C302" t="s">
        <v>95</v>
      </c>
      <c r="D302">
        <v>6741</v>
      </c>
      <c r="E302">
        <v>7826</v>
      </c>
      <c r="F302">
        <v>807</v>
      </c>
      <c r="G302" s="89">
        <v>7826</v>
      </c>
      <c r="H302">
        <v>95.86</v>
      </c>
      <c r="I302">
        <v>29.37</v>
      </c>
      <c r="J302">
        <v>932.23</v>
      </c>
      <c r="K302" s="90">
        <v>6608274</v>
      </c>
      <c r="L302" s="13">
        <f t="shared" si="68"/>
        <v>7983</v>
      </c>
      <c r="M302" s="13">
        <f t="shared" si="69"/>
        <v>10</v>
      </c>
      <c r="N302" s="16">
        <f t="shared" si="70"/>
        <v>7993</v>
      </c>
      <c r="O302" s="13"/>
      <c r="P302" s="13">
        <f t="shared" si="71"/>
        <v>6442281</v>
      </c>
      <c r="Q302" s="13">
        <f t="shared" si="72"/>
        <v>6674357</v>
      </c>
      <c r="R302" s="13">
        <f t="shared" si="73"/>
        <v>232076</v>
      </c>
      <c r="S302" s="13">
        <f t="shared" si="74"/>
        <v>6450351</v>
      </c>
      <c r="T302" s="13">
        <f t="shared" si="75"/>
        <v>224006</v>
      </c>
      <c r="U302" s="11"/>
      <c r="V302" s="11"/>
      <c r="W302" s="11">
        <f t="shared" si="76"/>
        <v>8070</v>
      </c>
      <c r="X302" s="11">
        <f t="shared" si="77"/>
        <v>294</v>
      </c>
      <c r="Y302" s="11">
        <f t="shared" si="78"/>
        <v>959</v>
      </c>
      <c r="Z302" s="11">
        <f t="shared" si="79"/>
        <v>9323</v>
      </c>
      <c r="AA302" s="11">
        <f t="shared" si="80"/>
        <v>0</v>
      </c>
      <c r="AB302" s="11">
        <f t="shared" si="81"/>
        <v>224006</v>
      </c>
      <c r="AD302">
        <f t="shared" si="82"/>
        <v>232076</v>
      </c>
      <c r="AF302">
        <f t="shared" si="83"/>
        <v>8070</v>
      </c>
      <c r="AI302">
        <f t="shared" si="84"/>
        <v>6741</v>
      </c>
    </row>
    <row r="303" spans="1:35" x14ac:dyDescent="0.35">
      <c r="A303" s="30">
        <v>296</v>
      </c>
      <c r="B303">
        <v>6759</v>
      </c>
      <c r="C303" t="s">
        <v>273</v>
      </c>
      <c r="D303">
        <v>6759</v>
      </c>
      <c r="E303">
        <v>7826</v>
      </c>
      <c r="F303">
        <v>523.29999999999995</v>
      </c>
      <c r="G303" s="89">
        <v>7826</v>
      </c>
      <c r="H303">
        <v>77.86</v>
      </c>
      <c r="I303">
        <v>28.01</v>
      </c>
      <c r="J303">
        <v>629.16999999999996</v>
      </c>
      <c r="K303" s="90">
        <v>3966217</v>
      </c>
      <c r="L303" s="13">
        <f t="shared" si="68"/>
        <v>7983</v>
      </c>
      <c r="M303" s="13">
        <f t="shared" si="69"/>
        <v>10</v>
      </c>
      <c r="N303" s="16">
        <f t="shared" si="70"/>
        <v>7993</v>
      </c>
      <c r="O303" s="13"/>
      <c r="P303" s="13">
        <f t="shared" si="71"/>
        <v>4177504</v>
      </c>
      <c r="Q303" s="13">
        <f t="shared" si="72"/>
        <v>4005879</v>
      </c>
      <c r="R303" s="13">
        <f t="shared" si="73"/>
        <v>0</v>
      </c>
      <c r="S303" s="13">
        <f t="shared" si="74"/>
        <v>4182737</v>
      </c>
      <c r="T303" s="13">
        <f t="shared" si="75"/>
        <v>0</v>
      </c>
      <c r="U303" s="11"/>
      <c r="V303" s="11"/>
      <c r="W303" s="11">
        <f t="shared" si="76"/>
        <v>5233</v>
      </c>
      <c r="X303" s="11">
        <f t="shared" si="77"/>
        <v>280</v>
      </c>
      <c r="Y303" s="11">
        <f t="shared" si="78"/>
        <v>779</v>
      </c>
      <c r="Z303" s="11">
        <f t="shared" si="79"/>
        <v>6292</v>
      </c>
      <c r="AA303" s="11">
        <f t="shared" si="80"/>
        <v>0</v>
      </c>
      <c r="AB303" s="11">
        <f t="shared" si="81"/>
        <v>0</v>
      </c>
      <c r="AD303">
        <f t="shared" si="82"/>
        <v>0</v>
      </c>
      <c r="AF303">
        <f t="shared" si="83"/>
        <v>0</v>
      </c>
      <c r="AI303">
        <f t="shared" si="84"/>
        <v>6759</v>
      </c>
    </row>
    <row r="304" spans="1:35" x14ac:dyDescent="0.35">
      <c r="A304" s="30">
        <v>297</v>
      </c>
      <c r="B304">
        <v>6762</v>
      </c>
      <c r="C304" t="s">
        <v>274</v>
      </c>
      <c r="D304">
        <v>6762</v>
      </c>
      <c r="E304">
        <v>7826</v>
      </c>
      <c r="F304">
        <v>586.1</v>
      </c>
      <c r="G304" s="89">
        <v>7837</v>
      </c>
      <c r="H304">
        <v>88.02</v>
      </c>
      <c r="I304">
        <v>30.95</v>
      </c>
      <c r="J304">
        <v>705.07</v>
      </c>
      <c r="K304" s="90">
        <v>5014896</v>
      </c>
      <c r="L304" s="13">
        <f t="shared" si="68"/>
        <v>7994</v>
      </c>
      <c r="M304" s="13">
        <f t="shared" si="69"/>
        <v>0</v>
      </c>
      <c r="N304" s="16">
        <f t="shared" si="70"/>
        <v>7994</v>
      </c>
      <c r="O304" s="13"/>
      <c r="P304" s="13">
        <f t="shared" si="71"/>
        <v>4685283</v>
      </c>
      <c r="Q304" s="13">
        <f t="shared" si="72"/>
        <v>5065045</v>
      </c>
      <c r="R304" s="13">
        <f t="shared" si="73"/>
        <v>379762</v>
      </c>
      <c r="S304" s="13">
        <f t="shared" si="74"/>
        <v>4685283</v>
      </c>
      <c r="T304" s="13">
        <f t="shared" si="75"/>
        <v>379762</v>
      </c>
      <c r="U304" s="11"/>
      <c r="V304" s="11"/>
      <c r="W304" s="11">
        <f t="shared" si="76"/>
        <v>0</v>
      </c>
      <c r="X304" s="11">
        <f t="shared" si="77"/>
        <v>0</v>
      </c>
      <c r="Y304" s="11">
        <f t="shared" si="78"/>
        <v>0</v>
      </c>
      <c r="Z304" s="11">
        <f t="shared" si="79"/>
        <v>0</v>
      </c>
      <c r="AA304" s="11">
        <f t="shared" si="80"/>
        <v>7050.7000000000007</v>
      </c>
      <c r="AB304" s="11">
        <f t="shared" si="81"/>
        <v>379762</v>
      </c>
      <c r="AD304">
        <f t="shared" si="82"/>
        <v>379762</v>
      </c>
      <c r="AF304">
        <f t="shared" si="83"/>
        <v>0</v>
      </c>
      <c r="AI304">
        <f t="shared" si="84"/>
        <v>6762</v>
      </c>
    </row>
    <row r="305" spans="1:35" x14ac:dyDescent="0.35">
      <c r="A305" s="30">
        <v>298</v>
      </c>
      <c r="B305">
        <v>6768</v>
      </c>
      <c r="C305" t="s">
        <v>275</v>
      </c>
      <c r="D305">
        <v>6768</v>
      </c>
      <c r="E305">
        <v>7826</v>
      </c>
      <c r="F305" s="90">
        <v>1610.1</v>
      </c>
      <c r="G305" s="89">
        <v>7826</v>
      </c>
      <c r="H305">
        <v>214.74</v>
      </c>
      <c r="I305">
        <v>55.1</v>
      </c>
      <c r="J305" s="90">
        <v>1879.94</v>
      </c>
      <c r="K305" s="90">
        <v>12897248</v>
      </c>
      <c r="L305" s="13">
        <f t="shared" si="68"/>
        <v>7983</v>
      </c>
      <c r="M305" s="13">
        <f t="shared" si="69"/>
        <v>10</v>
      </c>
      <c r="N305" s="16">
        <f t="shared" si="70"/>
        <v>7993</v>
      </c>
      <c r="O305" s="13"/>
      <c r="P305" s="13">
        <f t="shared" si="71"/>
        <v>12853428</v>
      </c>
      <c r="Q305" s="13">
        <f t="shared" si="72"/>
        <v>13026220</v>
      </c>
      <c r="R305" s="13">
        <f t="shared" si="73"/>
        <v>172792</v>
      </c>
      <c r="S305" s="13">
        <f t="shared" si="74"/>
        <v>12869529</v>
      </c>
      <c r="T305" s="13">
        <f t="shared" si="75"/>
        <v>156691</v>
      </c>
      <c r="U305" s="11"/>
      <c r="V305" s="11"/>
      <c r="W305" s="11">
        <f t="shared" si="76"/>
        <v>16101</v>
      </c>
      <c r="X305" s="11">
        <f t="shared" si="77"/>
        <v>551</v>
      </c>
      <c r="Y305" s="11">
        <f t="shared" si="78"/>
        <v>2147</v>
      </c>
      <c r="Z305" s="11">
        <f t="shared" si="79"/>
        <v>18799</v>
      </c>
      <c r="AA305" s="11">
        <f t="shared" si="80"/>
        <v>0</v>
      </c>
      <c r="AB305" s="11">
        <f t="shared" si="81"/>
        <v>156691</v>
      </c>
      <c r="AD305">
        <f t="shared" si="82"/>
        <v>172792</v>
      </c>
      <c r="AF305">
        <f t="shared" si="83"/>
        <v>16101</v>
      </c>
      <c r="AI305">
        <f t="shared" si="84"/>
        <v>6768</v>
      </c>
    </row>
    <row r="306" spans="1:35" x14ac:dyDescent="0.35">
      <c r="A306" s="30">
        <v>299</v>
      </c>
      <c r="B306">
        <v>6795</v>
      </c>
      <c r="C306" t="s">
        <v>276</v>
      </c>
      <c r="D306">
        <v>6795</v>
      </c>
      <c r="E306">
        <v>7826</v>
      </c>
      <c r="F306" s="90">
        <v>10812.4</v>
      </c>
      <c r="G306" s="89">
        <v>7826</v>
      </c>
      <c r="H306" s="90">
        <v>2387.14</v>
      </c>
      <c r="I306">
        <v>372.96</v>
      </c>
      <c r="J306" s="90">
        <v>13572.5</v>
      </c>
      <c r="K306" s="90">
        <v>83986284</v>
      </c>
      <c r="L306" s="13">
        <f t="shared" si="68"/>
        <v>7983</v>
      </c>
      <c r="M306" s="13">
        <f t="shared" si="69"/>
        <v>10</v>
      </c>
      <c r="N306" s="16">
        <f t="shared" si="70"/>
        <v>7993</v>
      </c>
      <c r="O306" s="13"/>
      <c r="P306" s="13">
        <f t="shared" si="71"/>
        <v>86315389</v>
      </c>
      <c r="Q306" s="13">
        <f t="shared" si="72"/>
        <v>84826147</v>
      </c>
      <c r="R306" s="13">
        <f t="shared" si="73"/>
        <v>0</v>
      </c>
      <c r="S306" s="13">
        <f t="shared" si="74"/>
        <v>86423513</v>
      </c>
      <c r="T306" s="13">
        <f t="shared" si="75"/>
        <v>0</v>
      </c>
      <c r="U306" s="11"/>
      <c r="V306" s="11"/>
      <c r="W306" s="11">
        <f t="shared" si="76"/>
        <v>108124</v>
      </c>
      <c r="X306" s="11">
        <f t="shared" si="77"/>
        <v>3730</v>
      </c>
      <c r="Y306" s="11">
        <f t="shared" si="78"/>
        <v>23871</v>
      </c>
      <c r="Z306" s="11">
        <f t="shared" si="79"/>
        <v>135725</v>
      </c>
      <c r="AA306" s="11">
        <f t="shared" si="80"/>
        <v>0</v>
      </c>
      <c r="AB306" s="11">
        <f t="shared" si="81"/>
        <v>0</v>
      </c>
      <c r="AD306">
        <f t="shared" si="82"/>
        <v>0</v>
      </c>
      <c r="AF306">
        <f t="shared" si="83"/>
        <v>0</v>
      </c>
      <c r="AI306">
        <f t="shared" si="84"/>
        <v>6795</v>
      </c>
    </row>
    <row r="307" spans="1:35" x14ac:dyDescent="0.35">
      <c r="A307" s="30">
        <v>300</v>
      </c>
      <c r="B307">
        <v>6822</v>
      </c>
      <c r="C307" t="s">
        <v>277</v>
      </c>
      <c r="D307">
        <v>6822</v>
      </c>
      <c r="E307">
        <v>7826</v>
      </c>
      <c r="F307" s="90">
        <v>14016.7</v>
      </c>
      <c r="G307" s="89">
        <v>7826</v>
      </c>
      <c r="H307" s="90">
        <v>1647.83</v>
      </c>
      <c r="I307">
        <v>355.96</v>
      </c>
      <c r="J307" s="90">
        <v>16020.49</v>
      </c>
      <c r="K307" s="90">
        <v>107012724</v>
      </c>
      <c r="L307" s="13">
        <f t="shared" si="68"/>
        <v>7983</v>
      </c>
      <c r="M307" s="13">
        <f t="shared" si="69"/>
        <v>10</v>
      </c>
      <c r="N307" s="16">
        <f t="shared" si="70"/>
        <v>7993</v>
      </c>
      <c r="O307" s="13"/>
      <c r="P307" s="13">
        <f t="shared" si="71"/>
        <v>111895316</v>
      </c>
      <c r="Q307" s="13">
        <f t="shared" si="72"/>
        <v>108082851</v>
      </c>
      <c r="R307" s="13">
        <f t="shared" si="73"/>
        <v>0</v>
      </c>
      <c r="S307" s="13">
        <f t="shared" si="74"/>
        <v>112035483</v>
      </c>
      <c r="T307" s="13">
        <f t="shared" si="75"/>
        <v>0</v>
      </c>
      <c r="U307" s="11"/>
      <c r="V307" s="11"/>
      <c r="W307" s="11">
        <f t="shared" si="76"/>
        <v>140167</v>
      </c>
      <c r="X307" s="11">
        <f t="shared" si="77"/>
        <v>3560</v>
      </c>
      <c r="Y307" s="11">
        <f t="shared" si="78"/>
        <v>16478</v>
      </c>
      <c r="Z307" s="11">
        <f t="shared" si="79"/>
        <v>160205</v>
      </c>
      <c r="AA307" s="11">
        <f t="shared" si="80"/>
        <v>0</v>
      </c>
      <c r="AB307" s="11">
        <f t="shared" si="81"/>
        <v>0</v>
      </c>
      <c r="AD307">
        <f t="shared" si="82"/>
        <v>0</v>
      </c>
      <c r="AF307">
        <f t="shared" si="83"/>
        <v>0</v>
      </c>
      <c r="AI307">
        <f t="shared" si="84"/>
        <v>6822</v>
      </c>
    </row>
    <row r="308" spans="1:35" x14ac:dyDescent="0.35">
      <c r="A308" s="30">
        <v>301</v>
      </c>
      <c r="B308">
        <v>6840</v>
      </c>
      <c r="C308" t="s">
        <v>278</v>
      </c>
      <c r="D308">
        <v>6840</v>
      </c>
      <c r="E308">
        <v>7826</v>
      </c>
      <c r="F308" s="90">
        <v>2167.6</v>
      </c>
      <c r="G308" s="89">
        <v>7826</v>
      </c>
      <c r="H308">
        <v>268.25</v>
      </c>
      <c r="I308">
        <v>37.450000000000003</v>
      </c>
      <c r="J308" s="90">
        <v>2473.3000000000002</v>
      </c>
      <c r="K308" s="90">
        <v>17089636</v>
      </c>
      <c r="L308" s="13">
        <f t="shared" si="68"/>
        <v>7983</v>
      </c>
      <c r="M308" s="13">
        <f t="shared" si="69"/>
        <v>10</v>
      </c>
      <c r="N308" s="16">
        <f t="shared" si="70"/>
        <v>7993</v>
      </c>
      <c r="O308" s="13"/>
      <c r="P308" s="13">
        <f t="shared" si="71"/>
        <v>17303951</v>
      </c>
      <c r="Q308" s="13">
        <f t="shared" si="72"/>
        <v>17260532</v>
      </c>
      <c r="R308" s="13">
        <f t="shared" si="73"/>
        <v>0</v>
      </c>
      <c r="S308" s="13">
        <f t="shared" si="74"/>
        <v>17325627</v>
      </c>
      <c r="T308" s="13">
        <f t="shared" si="75"/>
        <v>0</v>
      </c>
      <c r="U308" s="11"/>
      <c r="V308" s="11"/>
      <c r="W308" s="11">
        <f t="shared" si="76"/>
        <v>21676</v>
      </c>
      <c r="X308" s="11">
        <f t="shared" si="77"/>
        <v>375</v>
      </c>
      <c r="Y308" s="11">
        <f t="shared" si="78"/>
        <v>2683</v>
      </c>
      <c r="Z308" s="11">
        <f t="shared" si="79"/>
        <v>24734</v>
      </c>
      <c r="AA308" s="11">
        <f t="shared" si="80"/>
        <v>0</v>
      </c>
      <c r="AB308" s="11">
        <f t="shared" si="81"/>
        <v>0</v>
      </c>
      <c r="AD308">
        <f t="shared" si="82"/>
        <v>0</v>
      </c>
      <c r="AF308">
        <f t="shared" si="83"/>
        <v>0</v>
      </c>
      <c r="AI308">
        <f t="shared" si="84"/>
        <v>6840</v>
      </c>
    </row>
    <row r="309" spans="1:35" x14ac:dyDescent="0.35">
      <c r="A309" s="30">
        <v>302</v>
      </c>
      <c r="B309">
        <v>6854</v>
      </c>
      <c r="C309" t="s">
        <v>279</v>
      </c>
      <c r="D309">
        <v>6854</v>
      </c>
      <c r="E309">
        <v>7826</v>
      </c>
      <c r="F309">
        <v>548.4</v>
      </c>
      <c r="G309" s="89">
        <v>7826</v>
      </c>
      <c r="H309">
        <v>83.67</v>
      </c>
      <c r="I309">
        <v>7.62</v>
      </c>
      <c r="J309">
        <v>639.69000000000005</v>
      </c>
      <c r="K309" s="90">
        <v>4467081</v>
      </c>
      <c r="L309" s="13">
        <f t="shared" si="68"/>
        <v>7983</v>
      </c>
      <c r="M309" s="13">
        <f t="shared" si="69"/>
        <v>10</v>
      </c>
      <c r="N309" s="16">
        <f t="shared" si="70"/>
        <v>7993</v>
      </c>
      <c r="O309" s="13"/>
      <c r="P309" s="13">
        <f t="shared" si="71"/>
        <v>4377877</v>
      </c>
      <c r="Q309" s="13">
        <f t="shared" si="72"/>
        <v>4511752</v>
      </c>
      <c r="R309" s="13">
        <f t="shared" si="73"/>
        <v>133875</v>
      </c>
      <c r="S309" s="13">
        <f t="shared" si="74"/>
        <v>4383361</v>
      </c>
      <c r="T309" s="13">
        <f t="shared" si="75"/>
        <v>128391</v>
      </c>
      <c r="U309" s="11"/>
      <c r="V309" s="11"/>
      <c r="W309" s="11">
        <f t="shared" si="76"/>
        <v>5484</v>
      </c>
      <c r="X309" s="11">
        <f t="shared" si="77"/>
        <v>76</v>
      </c>
      <c r="Y309" s="11">
        <f t="shared" si="78"/>
        <v>837</v>
      </c>
      <c r="Z309" s="11">
        <f t="shared" si="79"/>
        <v>6397</v>
      </c>
      <c r="AA309" s="11">
        <f t="shared" si="80"/>
        <v>0</v>
      </c>
      <c r="AB309" s="11">
        <f t="shared" si="81"/>
        <v>128391</v>
      </c>
      <c r="AD309">
        <f t="shared" si="82"/>
        <v>133875</v>
      </c>
      <c r="AF309">
        <f t="shared" si="83"/>
        <v>5484</v>
      </c>
      <c r="AI309">
        <f t="shared" si="84"/>
        <v>6854</v>
      </c>
    </row>
    <row r="310" spans="1:35" x14ac:dyDescent="0.35">
      <c r="A310" s="30">
        <v>303</v>
      </c>
      <c r="B310">
        <v>6867</v>
      </c>
      <c r="C310" t="s">
        <v>280</v>
      </c>
      <c r="D310">
        <v>6867</v>
      </c>
      <c r="E310">
        <v>7826</v>
      </c>
      <c r="F310" s="90">
        <v>1745.2</v>
      </c>
      <c r="G310" s="89">
        <v>7826</v>
      </c>
      <c r="H310">
        <v>184.19</v>
      </c>
      <c r="I310">
        <v>101.77</v>
      </c>
      <c r="J310" s="90">
        <v>2031.16</v>
      </c>
      <c r="K310" s="90">
        <v>13747934</v>
      </c>
      <c r="L310" s="13">
        <f t="shared" si="68"/>
        <v>7983</v>
      </c>
      <c r="M310" s="13">
        <f t="shared" si="69"/>
        <v>10</v>
      </c>
      <c r="N310" s="16">
        <f t="shared" si="70"/>
        <v>7993</v>
      </c>
      <c r="O310" s="13"/>
      <c r="P310" s="13">
        <f t="shared" si="71"/>
        <v>13931932</v>
      </c>
      <c r="Q310" s="13">
        <f t="shared" si="72"/>
        <v>13885413</v>
      </c>
      <c r="R310" s="13">
        <f t="shared" si="73"/>
        <v>0</v>
      </c>
      <c r="S310" s="13">
        <f t="shared" si="74"/>
        <v>13949384</v>
      </c>
      <c r="T310" s="13">
        <f t="shared" si="75"/>
        <v>0</v>
      </c>
      <c r="U310" s="11"/>
      <c r="V310" s="11"/>
      <c r="W310" s="11">
        <f t="shared" si="76"/>
        <v>17452</v>
      </c>
      <c r="X310" s="11">
        <f t="shared" si="77"/>
        <v>1018</v>
      </c>
      <c r="Y310" s="11">
        <f t="shared" si="78"/>
        <v>1842</v>
      </c>
      <c r="Z310" s="11">
        <f t="shared" si="79"/>
        <v>20312</v>
      </c>
      <c r="AA310" s="11">
        <f t="shared" si="80"/>
        <v>0</v>
      </c>
      <c r="AB310" s="11">
        <f t="shared" si="81"/>
        <v>0</v>
      </c>
      <c r="AD310">
        <f t="shared" si="82"/>
        <v>0</v>
      </c>
      <c r="AF310">
        <f t="shared" si="83"/>
        <v>0</v>
      </c>
      <c r="AI310">
        <f t="shared" si="84"/>
        <v>6867</v>
      </c>
    </row>
    <row r="311" spans="1:35" x14ac:dyDescent="0.35">
      <c r="A311" s="30">
        <v>304</v>
      </c>
      <c r="B311">
        <v>6921</v>
      </c>
      <c r="C311" t="s">
        <v>281</v>
      </c>
      <c r="D311">
        <v>6921</v>
      </c>
      <c r="E311">
        <v>7826</v>
      </c>
      <c r="F311">
        <v>329.2</v>
      </c>
      <c r="G311" s="89">
        <v>7843</v>
      </c>
      <c r="H311">
        <v>20.04</v>
      </c>
      <c r="I311">
        <v>24.48</v>
      </c>
      <c r="J311">
        <v>373.72</v>
      </c>
      <c r="K311" s="90">
        <v>2667404</v>
      </c>
      <c r="L311" s="13">
        <f t="shared" si="68"/>
        <v>8000</v>
      </c>
      <c r="M311" s="13">
        <f t="shared" si="69"/>
        <v>0</v>
      </c>
      <c r="N311" s="16">
        <f t="shared" si="70"/>
        <v>8000</v>
      </c>
      <c r="O311" s="13"/>
      <c r="P311" s="13">
        <f t="shared" si="71"/>
        <v>2633600</v>
      </c>
      <c r="Q311" s="13">
        <f t="shared" si="72"/>
        <v>2694078</v>
      </c>
      <c r="R311" s="13">
        <f t="shared" si="73"/>
        <v>60478</v>
      </c>
      <c r="S311" s="13">
        <f t="shared" si="74"/>
        <v>2633600</v>
      </c>
      <c r="T311" s="13">
        <f t="shared" si="75"/>
        <v>60478</v>
      </c>
      <c r="U311" s="11"/>
      <c r="V311" s="11"/>
      <c r="W311" s="11">
        <f t="shared" si="76"/>
        <v>0</v>
      </c>
      <c r="X311" s="11">
        <f t="shared" si="77"/>
        <v>0</v>
      </c>
      <c r="Y311" s="11">
        <f t="shared" si="78"/>
        <v>0</v>
      </c>
      <c r="Z311" s="11">
        <f t="shared" si="79"/>
        <v>0</v>
      </c>
      <c r="AA311" s="11">
        <f t="shared" si="80"/>
        <v>3737.2000000000003</v>
      </c>
      <c r="AB311" s="11">
        <f t="shared" si="81"/>
        <v>60478</v>
      </c>
      <c r="AD311">
        <f t="shared" si="82"/>
        <v>60478</v>
      </c>
      <c r="AF311">
        <f t="shared" si="83"/>
        <v>0</v>
      </c>
      <c r="AI311">
        <f t="shared" si="84"/>
        <v>6921</v>
      </c>
    </row>
    <row r="312" spans="1:35" x14ac:dyDescent="0.35">
      <c r="A312" s="30">
        <v>305</v>
      </c>
      <c r="B312">
        <v>6930</v>
      </c>
      <c r="C312" t="s">
        <v>282</v>
      </c>
      <c r="D312">
        <v>6930</v>
      </c>
      <c r="E312">
        <v>7826</v>
      </c>
      <c r="F312">
        <v>795.9</v>
      </c>
      <c r="G312" s="89">
        <v>7826</v>
      </c>
      <c r="H312">
        <v>103.99</v>
      </c>
      <c r="I312">
        <v>23.58</v>
      </c>
      <c r="J312">
        <v>923.47</v>
      </c>
      <c r="K312" s="90">
        <v>6100367</v>
      </c>
      <c r="L312" s="13">
        <f t="shared" si="68"/>
        <v>7983</v>
      </c>
      <c r="M312" s="13">
        <f t="shared" si="69"/>
        <v>10</v>
      </c>
      <c r="N312" s="16">
        <f t="shared" si="70"/>
        <v>7993</v>
      </c>
      <c r="O312" s="13"/>
      <c r="P312" s="13">
        <f t="shared" si="71"/>
        <v>6353670</v>
      </c>
      <c r="Q312" s="13">
        <f t="shared" si="72"/>
        <v>6161371</v>
      </c>
      <c r="R312" s="13">
        <f t="shared" si="73"/>
        <v>0</v>
      </c>
      <c r="S312" s="13">
        <f t="shared" si="74"/>
        <v>6361629</v>
      </c>
      <c r="T312" s="13">
        <f t="shared" si="75"/>
        <v>0</v>
      </c>
      <c r="U312" s="11"/>
      <c r="V312" s="11"/>
      <c r="W312" s="11">
        <f t="shared" si="76"/>
        <v>7959</v>
      </c>
      <c r="X312" s="11">
        <f t="shared" si="77"/>
        <v>236</v>
      </c>
      <c r="Y312" s="11">
        <f t="shared" si="78"/>
        <v>1040</v>
      </c>
      <c r="Z312" s="11">
        <f t="shared" si="79"/>
        <v>9235</v>
      </c>
      <c r="AA312" s="11">
        <f t="shared" si="80"/>
        <v>0</v>
      </c>
      <c r="AB312" s="11">
        <f t="shared" si="81"/>
        <v>0</v>
      </c>
      <c r="AD312">
        <f t="shared" si="82"/>
        <v>0</v>
      </c>
      <c r="AF312">
        <f t="shared" si="83"/>
        <v>0</v>
      </c>
      <c r="AI312">
        <f t="shared" si="84"/>
        <v>6930</v>
      </c>
    </row>
    <row r="313" spans="1:35" x14ac:dyDescent="0.35">
      <c r="A313" s="30">
        <v>306</v>
      </c>
      <c r="B313">
        <v>6937</v>
      </c>
      <c r="C313" t="s">
        <v>353</v>
      </c>
      <c r="D313">
        <v>6937</v>
      </c>
      <c r="E313">
        <v>7826</v>
      </c>
      <c r="F313">
        <v>386</v>
      </c>
      <c r="G313" s="89">
        <v>7826</v>
      </c>
      <c r="H313">
        <v>56.14</v>
      </c>
      <c r="I313">
        <v>10.34</v>
      </c>
      <c r="J313">
        <v>452.48</v>
      </c>
      <c r="K313" s="90">
        <v>3005184</v>
      </c>
      <c r="L313" s="13">
        <f t="shared" si="68"/>
        <v>7983</v>
      </c>
      <c r="M313" s="13">
        <f t="shared" si="69"/>
        <v>10</v>
      </c>
      <c r="N313" s="16">
        <f t="shared" si="70"/>
        <v>7993</v>
      </c>
      <c r="O313" s="13"/>
      <c r="P313" s="13">
        <f t="shared" si="71"/>
        <v>3081438</v>
      </c>
      <c r="Q313" s="13">
        <f t="shared" si="72"/>
        <v>3035236</v>
      </c>
      <c r="R313" s="13">
        <f t="shared" si="73"/>
        <v>0</v>
      </c>
      <c r="S313" s="13">
        <f t="shared" si="74"/>
        <v>3085298</v>
      </c>
      <c r="T313" s="13">
        <f t="shared" si="75"/>
        <v>0</v>
      </c>
      <c r="U313" s="11"/>
      <c r="V313" s="11"/>
      <c r="W313" s="11">
        <f t="shared" si="76"/>
        <v>3860</v>
      </c>
      <c r="X313" s="11">
        <f t="shared" si="77"/>
        <v>103</v>
      </c>
      <c r="Y313" s="11">
        <f t="shared" si="78"/>
        <v>561</v>
      </c>
      <c r="Z313" s="11">
        <f t="shared" si="79"/>
        <v>4524</v>
      </c>
      <c r="AA313" s="11">
        <f t="shared" si="80"/>
        <v>0</v>
      </c>
      <c r="AB313" s="11">
        <f t="shared" si="81"/>
        <v>0</v>
      </c>
      <c r="AD313">
        <f t="shared" si="82"/>
        <v>0</v>
      </c>
      <c r="AF313">
        <f t="shared" si="83"/>
        <v>0</v>
      </c>
      <c r="AI313">
        <f t="shared" si="84"/>
        <v>6937</v>
      </c>
    </row>
    <row r="314" spans="1:35" x14ac:dyDescent="0.35">
      <c r="A314" s="30">
        <v>307</v>
      </c>
      <c r="B314">
        <v>6943</v>
      </c>
      <c r="C314" t="s">
        <v>283</v>
      </c>
      <c r="D314">
        <v>6943</v>
      </c>
      <c r="E314">
        <v>7826</v>
      </c>
      <c r="F314">
        <v>265.60000000000002</v>
      </c>
      <c r="G314" s="89">
        <v>7826</v>
      </c>
      <c r="H314">
        <v>46.65</v>
      </c>
      <c r="I314">
        <v>26.32</v>
      </c>
      <c r="J314">
        <v>338.57</v>
      </c>
      <c r="K314" s="90">
        <v>1990152</v>
      </c>
      <c r="L314" s="13">
        <f t="shared" si="68"/>
        <v>7983</v>
      </c>
      <c r="M314" s="13">
        <f t="shared" si="69"/>
        <v>10</v>
      </c>
      <c r="N314" s="16">
        <f t="shared" si="70"/>
        <v>7993</v>
      </c>
      <c r="O314" s="13"/>
      <c r="P314" s="13">
        <f t="shared" si="71"/>
        <v>2120285</v>
      </c>
      <c r="Q314" s="13">
        <f t="shared" si="72"/>
        <v>2010054</v>
      </c>
      <c r="R314" s="13">
        <f t="shared" si="73"/>
        <v>0</v>
      </c>
      <c r="S314" s="13">
        <f t="shared" si="74"/>
        <v>2122941</v>
      </c>
      <c r="T314" s="13">
        <f t="shared" si="75"/>
        <v>0</v>
      </c>
      <c r="U314" s="11"/>
      <c r="V314" s="11"/>
      <c r="W314" s="11">
        <f t="shared" si="76"/>
        <v>2656</v>
      </c>
      <c r="X314" s="11">
        <f t="shared" si="77"/>
        <v>263</v>
      </c>
      <c r="Y314" s="11">
        <f t="shared" si="78"/>
        <v>467</v>
      </c>
      <c r="Z314" s="11">
        <f t="shared" si="79"/>
        <v>3386</v>
      </c>
      <c r="AA314" s="11">
        <f t="shared" si="80"/>
        <v>0</v>
      </c>
      <c r="AB314" s="11">
        <f t="shared" si="81"/>
        <v>0</v>
      </c>
      <c r="AD314">
        <f t="shared" si="82"/>
        <v>0</v>
      </c>
      <c r="AF314">
        <f t="shared" si="83"/>
        <v>0</v>
      </c>
      <c r="AI314">
        <f t="shared" si="84"/>
        <v>6943</v>
      </c>
    </row>
    <row r="315" spans="1:35" x14ac:dyDescent="0.35">
      <c r="A315" s="30">
        <v>308</v>
      </c>
      <c r="B315">
        <v>6950</v>
      </c>
      <c r="C315" t="s">
        <v>354</v>
      </c>
      <c r="D315">
        <v>6950</v>
      </c>
      <c r="E315">
        <v>7826</v>
      </c>
      <c r="F315" s="90">
        <v>1329.3</v>
      </c>
      <c r="G315" s="89">
        <v>7826</v>
      </c>
      <c r="H315">
        <v>165.64</v>
      </c>
      <c r="I315">
        <v>29.02</v>
      </c>
      <c r="J315" s="90">
        <v>1523.96</v>
      </c>
      <c r="K315" s="90">
        <v>10389015</v>
      </c>
      <c r="L315" s="13">
        <f t="shared" si="68"/>
        <v>7983</v>
      </c>
      <c r="M315" s="13">
        <f t="shared" si="69"/>
        <v>10</v>
      </c>
      <c r="N315" s="16">
        <f t="shared" si="70"/>
        <v>7993</v>
      </c>
      <c r="O315" s="13"/>
      <c r="P315" s="13">
        <f t="shared" si="71"/>
        <v>10611802</v>
      </c>
      <c r="Q315" s="13">
        <f t="shared" si="72"/>
        <v>10492905</v>
      </c>
      <c r="R315" s="13">
        <f t="shared" si="73"/>
        <v>0</v>
      </c>
      <c r="S315" s="13">
        <f t="shared" si="74"/>
        <v>10625095</v>
      </c>
      <c r="T315" s="13">
        <f t="shared" si="75"/>
        <v>0</v>
      </c>
      <c r="U315" s="11"/>
      <c r="V315" s="11"/>
      <c r="W315" s="11">
        <f t="shared" si="76"/>
        <v>13293</v>
      </c>
      <c r="X315" s="11">
        <f t="shared" si="77"/>
        <v>290</v>
      </c>
      <c r="Y315" s="11">
        <f t="shared" si="78"/>
        <v>1656</v>
      </c>
      <c r="Z315" s="11">
        <f t="shared" si="79"/>
        <v>15239</v>
      </c>
      <c r="AA315" s="11">
        <f t="shared" si="80"/>
        <v>0</v>
      </c>
      <c r="AB315" s="11">
        <f t="shared" si="81"/>
        <v>0</v>
      </c>
      <c r="AD315">
        <f t="shared" si="82"/>
        <v>0</v>
      </c>
      <c r="AF315">
        <f t="shared" si="83"/>
        <v>0</v>
      </c>
      <c r="AI315">
        <f t="shared" si="84"/>
        <v>6950</v>
      </c>
    </row>
    <row r="316" spans="1:35" x14ac:dyDescent="0.35">
      <c r="A316" s="30">
        <v>309</v>
      </c>
      <c r="B316">
        <v>6957</v>
      </c>
      <c r="C316" t="s">
        <v>285</v>
      </c>
      <c r="D316">
        <v>6957</v>
      </c>
      <c r="E316">
        <v>7826</v>
      </c>
      <c r="F316" s="90">
        <v>8525.7999999999993</v>
      </c>
      <c r="G316" s="89">
        <v>7826</v>
      </c>
      <c r="H316" s="90">
        <v>1155.6500000000001</v>
      </c>
      <c r="I316">
        <v>429.42</v>
      </c>
      <c r="J316" s="90">
        <v>10110.870000000001</v>
      </c>
      <c r="K316" s="90">
        <v>67414729</v>
      </c>
      <c r="L316" s="13">
        <f t="shared" si="68"/>
        <v>7983</v>
      </c>
      <c r="M316" s="13">
        <f t="shared" si="69"/>
        <v>10</v>
      </c>
      <c r="N316" s="16">
        <f t="shared" si="70"/>
        <v>7993</v>
      </c>
      <c r="O316" s="13"/>
      <c r="P316" s="13">
        <f t="shared" si="71"/>
        <v>68061461</v>
      </c>
      <c r="Q316" s="13">
        <f t="shared" si="72"/>
        <v>68088876</v>
      </c>
      <c r="R316" s="13">
        <f t="shared" si="73"/>
        <v>27415</v>
      </c>
      <c r="S316" s="13">
        <f t="shared" si="74"/>
        <v>68146719</v>
      </c>
      <c r="T316" s="13">
        <f t="shared" si="75"/>
        <v>0</v>
      </c>
      <c r="U316" s="11"/>
      <c r="V316" s="11"/>
      <c r="W316" s="11">
        <f t="shared" si="76"/>
        <v>85258</v>
      </c>
      <c r="X316" s="11">
        <f t="shared" si="77"/>
        <v>4294</v>
      </c>
      <c r="Y316" s="11">
        <f t="shared" si="78"/>
        <v>11557</v>
      </c>
      <c r="Z316" s="11">
        <f t="shared" si="79"/>
        <v>101109</v>
      </c>
      <c r="AA316" s="11">
        <f t="shared" si="80"/>
        <v>0</v>
      </c>
      <c r="AB316" s="11">
        <f t="shared" si="81"/>
        <v>0</v>
      </c>
      <c r="AD316">
        <f t="shared" si="82"/>
        <v>27415</v>
      </c>
      <c r="AF316">
        <f t="shared" si="83"/>
        <v>27415</v>
      </c>
      <c r="AI316">
        <f t="shared" si="84"/>
        <v>6957</v>
      </c>
    </row>
    <row r="317" spans="1:35" x14ac:dyDescent="0.35">
      <c r="A317" s="30">
        <v>310</v>
      </c>
      <c r="B317">
        <v>6961</v>
      </c>
      <c r="C317" t="s">
        <v>356</v>
      </c>
      <c r="D317">
        <v>6961</v>
      </c>
      <c r="E317">
        <v>7826</v>
      </c>
      <c r="F317" s="90">
        <v>3184.6</v>
      </c>
      <c r="G317" s="89">
        <v>7846</v>
      </c>
      <c r="H317">
        <v>405.76</v>
      </c>
      <c r="I317">
        <v>63.34</v>
      </c>
      <c r="J317" s="90">
        <v>3653.7</v>
      </c>
      <c r="K317" s="90">
        <v>25026386</v>
      </c>
      <c r="L317" s="13">
        <f t="shared" si="68"/>
        <v>8003</v>
      </c>
      <c r="M317" s="13">
        <f t="shared" si="69"/>
        <v>0</v>
      </c>
      <c r="N317" s="16">
        <f t="shared" si="70"/>
        <v>8003</v>
      </c>
      <c r="O317" s="13"/>
      <c r="P317" s="13">
        <f t="shared" si="71"/>
        <v>25486354</v>
      </c>
      <c r="Q317" s="13">
        <f t="shared" si="72"/>
        <v>25276650</v>
      </c>
      <c r="R317" s="13">
        <f t="shared" si="73"/>
        <v>0</v>
      </c>
      <c r="S317" s="13">
        <f t="shared" si="74"/>
        <v>25486354</v>
      </c>
      <c r="T317" s="13">
        <f t="shared" si="75"/>
        <v>0</v>
      </c>
      <c r="U317" s="11"/>
      <c r="V317" s="11"/>
      <c r="W317" s="11">
        <f t="shared" si="76"/>
        <v>0</v>
      </c>
      <c r="X317" s="11">
        <f t="shared" si="77"/>
        <v>0</v>
      </c>
      <c r="Y317" s="11">
        <f t="shared" si="78"/>
        <v>0</v>
      </c>
      <c r="Z317" s="11">
        <f t="shared" si="79"/>
        <v>0</v>
      </c>
      <c r="AA317" s="11">
        <f t="shared" si="80"/>
        <v>36537</v>
      </c>
      <c r="AB317" s="11">
        <f t="shared" si="81"/>
        <v>0</v>
      </c>
      <c r="AD317">
        <f t="shared" si="82"/>
        <v>0</v>
      </c>
      <c r="AF317">
        <f t="shared" si="83"/>
        <v>0</v>
      </c>
      <c r="AI317">
        <f t="shared" si="84"/>
        <v>6961</v>
      </c>
    </row>
    <row r="318" spans="1:35" x14ac:dyDescent="0.35">
      <c r="A318" s="30">
        <v>311</v>
      </c>
      <c r="B318">
        <v>6969</v>
      </c>
      <c r="C318" t="s">
        <v>287</v>
      </c>
      <c r="D318">
        <v>6969</v>
      </c>
      <c r="E318">
        <v>7826</v>
      </c>
      <c r="F318">
        <v>335.1</v>
      </c>
      <c r="G318" s="89">
        <v>7961</v>
      </c>
      <c r="H318">
        <v>49.56</v>
      </c>
      <c r="I318">
        <v>27.3</v>
      </c>
      <c r="J318">
        <v>411.96</v>
      </c>
      <c r="K318" s="90">
        <v>2791923</v>
      </c>
      <c r="L318" s="13">
        <f t="shared" si="68"/>
        <v>8118</v>
      </c>
      <c r="M318" s="13">
        <f t="shared" si="69"/>
        <v>0</v>
      </c>
      <c r="N318" s="16">
        <f t="shared" si="70"/>
        <v>8118</v>
      </c>
      <c r="O318" s="13"/>
      <c r="P318" s="13">
        <f t="shared" si="71"/>
        <v>2720342</v>
      </c>
      <c r="Q318" s="13">
        <f t="shared" si="72"/>
        <v>2819842</v>
      </c>
      <c r="R318" s="13">
        <f t="shared" si="73"/>
        <v>99500</v>
      </c>
      <c r="S318" s="13">
        <f t="shared" si="74"/>
        <v>2720342</v>
      </c>
      <c r="T318" s="13">
        <f t="shared" si="75"/>
        <v>99500</v>
      </c>
      <c r="U318" s="11"/>
      <c r="V318" s="11"/>
      <c r="W318" s="11">
        <f t="shared" si="76"/>
        <v>0</v>
      </c>
      <c r="X318" s="11">
        <f t="shared" si="77"/>
        <v>0</v>
      </c>
      <c r="Y318" s="11">
        <f t="shared" si="78"/>
        <v>0</v>
      </c>
      <c r="Z318" s="11">
        <f t="shared" si="79"/>
        <v>0</v>
      </c>
      <c r="AA318" s="11">
        <f t="shared" si="80"/>
        <v>4119.5999999999995</v>
      </c>
      <c r="AB318" s="11">
        <f t="shared" si="81"/>
        <v>99500</v>
      </c>
      <c r="AD318">
        <f t="shared" si="82"/>
        <v>99500</v>
      </c>
      <c r="AF318">
        <f t="shared" si="83"/>
        <v>0</v>
      </c>
      <c r="AI318">
        <f t="shared" si="84"/>
        <v>6969</v>
      </c>
    </row>
    <row r="319" spans="1:35" x14ac:dyDescent="0.35">
      <c r="A319" s="30">
        <v>312</v>
      </c>
      <c r="B319">
        <v>6975</v>
      </c>
      <c r="C319" t="s">
        <v>288</v>
      </c>
      <c r="D319">
        <v>6975</v>
      </c>
      <c r="E319">
        <v>7826</v>
      </c>
      <c r="F319" s="90">
        <v>1236.0999999999999</v>
      </c>
      <c r="G319" s="89">
        <v>7826</v>
      </c>
      <c r="H319">
        <v>149.36000000000001</v>
      </c>
      <c r="I319">
        <v>70.260000000000005</v>
      </c>
      <c r="J319" s="90">
        <v>1455.72</v>
      </c>
      <c r="K319" s="90">
        <v>9785630</v>
      </c>
      <c r="L319" s="13">
        <f t="shared" si="68"/>
        <v>7983</v>
      </c>
      <c r="M319" s="13">
        <f t="shared" si="69"/>
        <v>10</v>
      </c>
      <c r="N319" s="16">
        <f t="shared" si="70"/>
        <v>7993</v>
      </c>
      <c r="O319" s="13"/>
      <c r="P319" s="13">
        <f t="shared" si="71"/>
        <v>9867786</v>
      </c>
      <c r="Q319" s="13">
        <f t="shared" si="72"/>
        <v>9883486</v>
      </c>
      <c r="R319" s="13">
        <f t="shared" si="73"/>
        <v>15700</v>
      </c>
      <c r="S319" s="13">
        <f t="shared" si="74"/>
        <v>9880147</v>
      </c>
      <c r="T319" s="13">
        <f t="shared" si="75"/>
        <v>3339</v>
      </c>
      <c r="U319" s="11"/>
      <c r="V319" s="11"/>
      <c r="W319" s="11">
        <f t="shared" si="76"/>
        <v>12361</v>
      </c>
      <c r="X319" s="11">
        <f t="shared" si="77"/>
        <v>703</v>
      </c>
      <c r="Y319" s="11">
        <f t="shared" si="78"/>
        <v>1494</v>
      </c>
      <c r="Z319" s="11">
        <f t="shared" si="79"/>
        <v>14558</v>
      </c>
      <c r="AA319" s="11">
        <f t="shared" si="80"/>
        <v>0</v>
      </c>
      <c r="AB319" s="11">
        <f t="shared" si="81"/>
        <v>3339</v>
      </c>
      <c r="AD319">
        <f t="shared" si="82"/>
        <v>15700</v>
      </c>
      <c r="AF319">
        <f t="shared" si="83"/>
        <v>12361</v>
      </c>
      <c r="AI319">
        <f t="shared" si="84"/>
        <v>6975</v>
      </c>
    </row>
    <row r="320" spans="1:35" x14ac:dyDescent="0.35">
      <c r="A320" s="30">
        <v>313</v>
      </c>
      <c r="B320">
        <v>6983</v>
      </c>
      <c r="C320" t="s">
        <v>289</v>
      </c>
      <c r="D320">
        <v>6983</v>
      </c>
      <c r="E320">
        <v>7826</v>
      </c>
      <c r="F320">
        <v>947.4</v>
      </c>
      <c r="G320" s="89">
        <v>7826</v>
      </c>
      <c r="H320">
        <v>86.43</v>
      </c>
      <c r="I320">
        <v>19.25</v>
      </c>
      <c r="J320" s="90">
        <v>1053.08</v>
      </c>
      <c r="K320" s="90">
        <v>7430787</v>
      </c>
      <c r="L320" s="13">
        <f t="shared" si="68"/>
        <v>7983</v>
      </c>
      <c r="M320" s="13">
        <f t="shared" si="69"/>
        <v>10</v>
      </c>
      <c r="N320" s="16">
        <f t="shared" si="70"/>
        <v>7993</v>
      </c>
      <c r="O320" s="13"/>
      <c r="P320" s="13">
        <f t="shared" si="71"/>
        <v>7563094</v>
      </c>
      <c r="Q320" s="13">
        <f t="shared" si="72"/>
        <v>7505095</v>
      </c>
      <c r="R320" s="13">
        <f t="shared" si="73"/>
        <v>0</v>
      </c>
      <c r="S320" s="13">
        <f t="shared" si="74"/>
        <v>7572568</v>
      </c>
      <c r="T320" s="13">
        <f t="shared" si="75"/>
        <v>0</v>
      </c>
      <c r="U320" s="11"/>
      <c r="V320" s="11"/>
      <c r="W320" s="11">
        <f t="shared" si="76"/>
        <v>9474</v>
      </c>
      <c r="X320" s="11">
        <f t="shared" si="77"/>
        <v>193</v>
      </c>
      <c r="Y320" s="11">
        <f t="shared" si="78"/>
        <v>864</v>
      </c>
      <c r="Z320" s="11">
        <f t="shared" si="79"/>
        <v>10531</v>
      </c>
      <c r="AA320" s="11">
        <f t="shared" si="80"/>
        <v>0</v>
      </c>
      <c r="AB320" s="11">
        <f t="shared" si="81"/>
        <v>0</v>
      </c>
      <c r="AD320">
        <f t="shared" si="82"/>
        <v>0</v>
      </c>
      <c r="AF320">
        <f t="shared" si="83"/>
        <v>0</v>
      </c>
      <c r="AI320">
        <f t="shared" si="84"/>
        <v>6983</v>
      </c>
    </row>
    <row r="321" spans="1:35" x14ac:dyDescent="0.35">
      <c r="A321" s="30">
        <v>314</v>
      </c>
      <c r="B321">
        <v>6985</v>
      </c>
      <c r="C321" t="s">
        <v>290</v>
      </c>
      <c r="D321">
        <v>6985</v>
      </c>
      <c r="E321">
        <v>7826</v>
      </c>
      <c r="F321">
        <v>729.5</v>
      </c>
      <c r="G321" s="89">
        <v>7826</v>
      </c>
      <c r="H321">
        <v>65.02</v>
      </c>
      <c r="I321">
        <v>19.93</v>
      </c>
      <c r="J321">
        <v>814.45</v>
      </c>
      <c r="K321" s="90">
        <v>5928978</v>
      </c>
      <c r="L321" s="13">
        <f t="shared" si="68"/>
        <v>7983</v>
      </c>
      <c r="M321" s="13">
        <f t="shared" si="69"/>
        <v>10</v>
      </c>
      <c r="N321" s="16">
        <f t="shared" si="70"/>
        <v>7993</v>
      </c>
      <c r="O321" s="13"/>
      <c r="P321" s="13">
        <f t="shared" si="71"/>
        <v>5823599</v>
      </c>
      <c r="Q321" s="13">
        <f t="shared" si="72"/>
        <v>5988268</v>
      </c>
      <c r="R321" s="13">
        <f t="shared" si="73"/>
        <v>164669</v>
      </c>
      <c r="S321" s="13">
        <f t="shared" si="74"/>
        <v>5830894</v>
      </c>
      <c r="T321" s="13">
        <f t="shared" si="75"/>
        <v>157374</v>
      </c>
      <c r="U321" s="11"/>
      <c r="V321" s="11"/>
      <c r="W321" s="11">
        <f t="shared" si="76"/>
        <v>7295</v>
      </c>
      <c r="X321" s="11">
        <f t="shared" si="77"/>
        <v>199</v>
      </c>
      <c r="Y321" s="11">
        <f t="shared" si="78"/>
        <v>650</v>
      </c>
      <c r="Z321" s="11">
        <f t="shared" si="79"/>
        <v>8144</v>
      </c>
      <c r="AA321" s="11">
        <f t="shared" si="80"/>
        <v>0</v>
      </c>
      <c r="AB321" s="11">
        <f t="shared" si="81"/>
        <v>157374</v>
      </c>
      <c r="AD321">
        <f t="shared" si="82"/>
        <v>164669</v>
      </c>
      <c r="AF321">
        <f t="shared" si="83"/>
        <v>7295</v>
      </c>
      <c r="AI321">
        <f t="shared" si="84"/>
        <v>6985</v>
      </c>
    </row>
    <row r="322" spans="1:35" x14ac:dyDescent="0.35">
      <c r="A322" s="30">
        <v>315</v>
      </c>
      <c r="B322">
        <v>6987</v>
      </c>
      <c r="C322" t="s">
        <v>291</v>
      </c>
      <c r="D322">
        <v>6987</v>
      </c>
      <c r="E322">
        <v>7826</v>
      </c>
      <c r="F322">
        <v>571.9</v>
      </c>
      <c r="G322" s="89">
        <v>7826</v>
      </c>
      <c r="H322">
        <v>86.84</v>
      </c>
      <c r="I322">
        <v>24.72</v>
      </c>
      <c r="J322">
        <v>683.46</v>
      </c>
      <c r="K322" s="90">
        <v>4529689</v>
      </c>
      <c r="L322" s="13">
        <f t="shared" si="68"/>
        <v>7983</v>
      </c>
      <c r="M322" s="13">
        <f t="shared" si="69"/>
        <v>10</v>
      </c>
      <c r="N322" s="16">
        <f t="shared" si="70"/>
        <v>7993</v>
      </c>
      <c r="O322" s="13"/>
      <c r="P322" s="13">
        <f t="shared" si="71"/>
        <v>4565478</v>
      </c>
      <c r="Q322" s="13">
        <f t="shared" si="72"/>
        <v>4574986</v>
      </c>
      <c r="R322" s="13">
        <f t="shared" si="73"/>
        <v>9508</v>
      </c>
      <c r="S322" s="13">
        <f t="shared" si="74"/>
        <v>4571197</v>
      </c>
      <c r="T322" s="13">
        <f t="shared" si="75"/>
        <v>3789</v>
      </c>
      <c r="U322" s="11"/>
      <c r="V322" s="11"/>
      <c r="W322" s="11">
        <f t="shared" si="76"/>
        <v>5719</v>
      </c>
      <c r="X322" s="11">
        <f t="shared" si="77"/>
        <v>247</v>
      </c>
      <c r="Y322" s="11">
        <f t="shared" si="78"/>
        <v>868</v>
      </c>
      <c r="Z322" s="11">
        <f t="shared" si="79"/>
        <v>6834</v>
      </c>
      <c r="AA322" s="11">
        <f t="shared" si="80"/>
        <v>0</v>
      </c>
      <c r="AB322" s="11">
        <f t="shared" si="81"/>
        <v>3789</v>
      </c>
      <c r="AD322">
        <f t="shared" si="82"/>
        <v>9508</v>
      </c>
      <c r="AF322">
        <f t="shared" si="83"/>
        <v>5719</v>
      </c>
      <c r="AI322">
        <f t="shared" si="84"/>
        <v>6987</v>
      </c>
    </row>
    <row r="323" spans="1:35" x14ac:dyDescent="0.35">
      <c r="A323" s="30">
        <v>316</v>
      </c>
      <c r="B323">
        <v>6990</v>
      </c>
      <c r="C323" t="s">
        <v>292</v>
      </c>
      <c r="D323">
        <v>6990</v>
      </c>
      <c r="E323">
        <v>7826</v>
      </c>
      <c r="F323">
        <v>733.1</v>
      </c>
      <c r="G323" s="89">
        <v>7826</v>
      </c>
      <c r="H323">
        <v>108.48</v>
      </c>
      <c r="I323">
        <v>51.06</v>
      </c>
      <c r="J323">
        <v>892.64</v>
      </c>
      <c r="K323" s="90">
        <v>5926630</v>
      </c>
      <c r="L323" s="13">
        <f t="shared" si="68"/>
        <v>7983</v>
      </c>
      <c r="M323" s="13">
        <f t="shared" si="69"/>
        <v>10</v>
      </c>
      <c r="N323" s="16">
        <f t="shared" si="70"/>
        <v>7993</v>
      </c>
      <c r="O323" s="13"/>
      <c r="P323" s="13">
        <f t="shared" si="71"/>
        <v>5852337</v>
      </c>
      <c r="Q323" s="13">
        <f t="shared" si="72"/>
        <v>5985896</v>
      </c>
      <c r="R323" s="13">
        <f t="shared" si="73"/>
        <v>133559</v>
      </c>
      <c r="S323" s="13">
        <f t="shared" si="74"/>
        <v>5859668</v>
      </c>
      <c r="T323" s="13">
        <f t="shared" si="75"/>
        <v>126228</v>
      </c>
      <c r="U323" s="11"/>
      <c r="V323" s="11"/>
      <c r="W323" s="11">
        <f t="shared" si="76"/>
        <v>7331</v>
      </c>
      <c r="X323" s="11">
        <f t="shared" si="77"/>
        <v>511</v>
      </c>
      <c r="Y323" s="11">
        <f t="shared" si="78"/>
        <v>1085</v>
      </c>
      <c r="Z323" s="11">
        <f t="shared" si="79"/>
        <v>8927</v>
      </c>
      <c r="AA323" s="11">
        <f t="shared" si="80"/>
        <v>0</v>
      </c>
      <c r="AB323" s="11">
        <f t="shared" si="81"/>
        <v>126228</v>
      </c>
      <c r="AD323">
        <f t="shared" si="82"/>
        <v>133559</v>
      </c>
      <c r="AF323">
        <f t="shared" si="83"/>
        <v>7331</v>
      </c>
      <c r="AI323">
        <f t="shared" si="84"/>
        <v>6990</v>
      </c>
    </row>
    <row r="324" spans="1:35" x14ac:dyDescent="0.35">
      <c r="A324" s="30">
        <v>317</v>
      </c>
      <c r="B324">
        <v>6992</v>
      </c>
      <c r="C324" t="s">
        <v>293</v>
      </c>
      <c r="D324">
        <v>6992</v>
      </c>
      <c r="E324">
        <v>7826</v>
      </c>
      <c r="F324">
        <v>498.9</v>
      </c>
      <c r="G324" s="89">
        <v>7826</v>
      </c>
      <c r="H324">
        <v>80.930000000000007</v>
      </c>
      <c r="I324">
        <v>11.55</v>
      </c>
      <c r="J324">
        <v>591.38</v>
      </c>
      <c r="K324" s="90">
        <v>4170475</v>
      </c>
      <c r="L324" s="13">
        <f t="shared" si="68"/>
        <v>7983</v>
      </c>
      <c r="M324" s="13">
        <f t="shared" si="69"/>
        <v>10</v>
      </c>
      <c r="N324" s="16">
        <f t="shared" si="70"/>
        <v>7993</v>
      </c>
      <c r="O324" s="13"/>
      <c r="P324" s="13">
        <f t="shared" si="71"/>
        <v>3982719</v>
      </c>
      <c r="Q324" s="13">
        <f t="shared" si="72"/>
        <v>4212180</v>
      </c>
      <c r="R324" s="13">
        <f t="shared" si="73"/>
        <v>229461</v>
      </c>
      <c r="S324" s="13">
        <f t="shared" si="74"/>
        <v>3987708</v>
      </c>
      <c r="T324" s="13">
        <f t="shared" si="75"/>
        <v>224472</v>
      </c>
      <c r="U324" s="11"/>
      <c r="V324" s="11"/>
      <c r="W324" s="11">
        <f t="shared" si="76"/>
        <v>4989</v>
      </c>
      <c r="X324" s="11">
        <f t="shared" si="77"/>
        <v>116</v>
      </c>
      <c r="Y324" s="11">
        <f t="shared" si="78"/>
        <v>809</v>
      </c>
      <c r="Z324" s="11">
        <f t="shared" si="79"/>
        <v>5914</v>
      </c>
      <c r="AA324" s="11">
        <f t="shared" si="80"/>
        <v>0</v>
      </c>
      <c r="AB324" s="11">
        <f t="shared" si="81"/>
        <v>224472</v>
      </c>
      <c r="AD324">
        <f t="shared" si="82"/>
        <v>229461</v>
      </c>
      <c r="AF324">
        <f t="shared" si="83"/>
        <v>4989</v>
      </c>
      <c r="AI324">
        <f t="shared" si="84"/>
        <v>6992</v>
      </c>
    </row>
    <row r="325" spans="1:35" x14ac:dyDescent="0.35">
      <c r="A325" s="30">
        <v>318</v>
      </c>
      <c r="B325">
        <v>7002</v>
      </c>
      <c r="C325" t="s">
        <v>294</v>
      </c>
      <c r="D325">
        <v>7002</v>
      </c>
      <c r="E325">
        <v>7826</v>
      </c>
      <c r="F325">
        <v>171.7</v>
      </c>
      <c r="G325" s="89">
        <v>7826</v>
      </c>
      <c r="H325">
        <v>20.9</v>
      </c>
      <c r="I325">
        <v>23.01</v>
      </c>
      <c r="J325">
        <v>215.61</v>
      </c>
      <c r="K325" s="90">
        <v>1508070</v>
      </c>
      <c r="L325" s="13">
        <f t="shared" si="68"/>
        <v>7983</v>
      </c>
      <c r="M325" s="13">
        <f t="shared" si="69"/>
        <v>10</v>
      </c>
      <c r="N325" s="16">
        <f t="shared" si="70"/>
        <v>7993</v>
      </c>
      <c r="O325" s="13"/>
      <c r="P325" s="13">
        <f t="shared" si="71"/>
        <v>1370681</v>
      </c>
      <c r="Q325" s="13">
        <f t="shared" si="72"/>
        <v>1523151</v>
      </c>
      <c r="R325" s="13">
        <f t="shared" si="73"/>
        <v>152470</v>
      </c>
      <c r="S325" s="13">
        <f t="shared" si="74"/>
        <v>1372398</v>
      </c>
      <c r="T325" s="13">
        <f t="shared" si="75"/>
        <v>150753</v>
      </c>
      <c r="U325" s="11"/>
      <c r="V325" s="11"/>
      <c r="W325" s="11">
        <f t="shared" si="76"/>
        <v>1717</v>
      </c>
      <c r="X325" s="11">
        <f t="shared" si="77"/>
        <v>230</v>
      </c>
      <c r="Y325" s="11">
        <f t="shared" si="78"/>
        <v>209</v>
      </c>
      <c r="Z325" s="11">
        <f t="shared" si="79"/>
        <v>2156</v>
      </c>
      <c r="AA325" s="11">
        <f t="shared" si="80"/>
        <v>0</v>
      </c>
      <c r="AB325" s="11">
        <f t="shared" si="81"/>
        <v>150753</v>
      </c>
      <c r="AD325">
        <f t="shared" si="82"/>
        <v>152470</v>
      </c>
      <c r="AF325">
        <f t="shared" si="83"/>
        <v>1717</v>
      </c>
      <c r="AI325">
        <f t="shared" si="84"/>
        <v>7002</v>
      </c>
    </row>
    <row r="326" spans="1:35" x14ac:dyDescent="0.35">
      <c r="A326" s="30">
        <v>319</v>
      </c>
      <c r="B326">
        <v>7029</v>
      </c>
      <c r="C326" t="s">
        <v>295</v>
      </c>
      <c r="D326">
        <v>7029</v>
      </c>
      <c r="E326">
        <v>7826</v>
      </c>
      <c r="F326" s="90">
        <v>1104.5</v>
      </c>
      <c r="G326" s="89">
        <v>7826</v>
      </c>
      <c r="H326">
        <v>109.02</v>
      </c>
      <c r="I326">
        <v>23.24</v>
      </c>
      <c r="J326" s="90">
        <v>1236.76</v>
      </c>
      <c r="K326" s="90">
        <v>9007726</v>
      </c>
      <c r="L326" s="13">
        <f t="shared" si="68"/>
        <v>7983</v>
      </c>
      <c r="M326" s="13">
        <f t="shared" si="69"/>
        <v>10</v>
      </c>
      <c r="N326" s="16">
        <f t="shared" si="70"/>
        <v>7993</v>
      </c>
      <c r="O326" s="13"/>
      <c r="P326" s="13">
        <f t="shared" si="71"/>
        <v>8817224</v>
      </c>
      <c r="Q326" s="13">
        <f t="shared" si="72"/>
        <v>9097803</v>
      </c>
      <c r="R326" s="13">
        <f t="shared" si="73"/>
        <v>280579</v>
      </c>
      <c r="S326" s="13">
        <f t="shared" si="74"/>
        <v>8828269</v>
      </c>
      <c r="T326" s="13">
        <f t="shared" si="75"/>
        <v>269534</v>
      </c>
      <c r="U326" s="11"/>
      <c r="V326" s="11"/>
      <c r="W326" s="11">
        <f t="shared" si="76"/>
        <v>11045</v>
      </c>
      <c r="X326" s="11">
        <f t="shared" si="77"/>
        <v>232</v>
      </c>
      <c r="Y326" s="11">
        <f t="shared" si="78"/>
        <v>1090</v>
      </c>
      <c r="Z326" s="11">
        <f t="shared" si="79"/>
        <v>12367</v>
      </c>
      <c r="AA326" s="11">
        <f t="shared" si="80"/>
        <v>0</v>
      </c>
      <c r="AB326" s="11">
        <f t="shared" si="81"/>
        <v>269534</v>
      </c>
      <c r="AD326">
        <f t="shared" si="82"/>
        <v>280579</v>
      </c>
      <c r="AF326">
        <f t="shared" si="83"/>
        <v>11045</v>
      </c>
      <c r="AI326">
        <f t="shared" si="84"/>
        <v>7029</v>
      </c>
    </row>
    <row r="327" spans="1:35" x14ac:dyDescent="0.35">
      <c r="A327" s="30">
        <v>320</v>
      </c>
      <c r="B327">
        <v>7038</v>
      </c>
      <c r="C327" t="s">
        <v>296</v>
      </c>
      <c r="D327">
        <v>7038</v>
      </c>
      <c r="E327">
        <v>7826</v>
      </c>
      <c r="F327">
        <v>815.4</v>
      </c>
      <c r="G327" s="89">
        <v>7826</v>
      </c>
      <c r="H327">
        <v>81.58</v>
      </c>
      <c r="I327">
        <v>39.42</v>
      </c>
      <c r="J327">
        <v>936.4</v>
      </c>
      <c r="K327" s="90">
        <v>6663839</v>
      </c>
      <c r="L327" s="13">
        <f t="shared" si="68"/>
        <v>7983</v>
      </c>
      <c r="M327" s="13">
        <f t="shared" si="69"/>
        <v>10</v>
      </c>
      <c r="N327" s="16">
        <f t="shared" si="70"/>
        <v>7993</v>
      </c>
      <c r="O327" s="13"/>
      <c r="P327" s="13">
        <f t="shared" si="71"/>
        <v>6509338</v>
      </c>
      <c r="Q327" s="13">
        <f t="shared" si="72"/>
        <v>6730477</v>
      </c>
      <c r="R327" s="13">
        <f t="shared" si="73"/>
        <v>221139</v>
      </c>
      <c r="S327" s="13">
        <f t="shared" si="74"/>
        <v>6517492</v>
      </c>
      <c r="T327" s="13">
        <f t="shared" si="75"/>
        <v>212985</v>
      </c>
      <c r="U327" s="11"/>
      <c r="V327" s="11"/>
      <c r="W327" s="11">
        <f t="shared" si="76"/>
        <v>8154</v>
      </c>
      <c r="X327" s="11">
        <f t="shared" si="77"/>
        <v>394</v>
      </c>
      <c r="Y327" s="11">
        <f t="shared" si="78"/>
        <v>816</v>
      </c>
      <c r="Z327" s="11">
        <f t="shared" si="79"/>
        <v>9364</v>
      </c>
      <c r="AA327" s="11">
        <f t="shared" si="80"/>
        <v>0</v>
      </c>
      <c r="AB327" s="11">
        <f t="shared" si="81"/>
        <v>212985</v>
      </c>
      <c r="AD327">
        <f t="shared" si="82"/>
        <v>221139</v>
      </c>
      <c r="AF327">
        <f t="shared" si="83"/>
        <v>8154</v>
      </c>
      <c r="AI327">
        <f t="shared" si="84"/>
        <v>7038</v>
      </c>
    </row>
    <row r="328" spans="1:35" x14ac:dyDescent="0.35">
      <c r="A328" s="30">
        <v>321</v>
      </c>
      <c r="B328">
        <v>7047</v>
      </c>
      <c r="C328" t="s">
        <v>297</v>
      </c>
      <c r="D328">
        <v>7047</v>
      </c>
      <c r="E328">
        <v>7826</v>
      </c>
      <c r="F328">
        <v>302.60000000000002</v>
      </c>
      <c r="G328" s="89">
        <v>7826</v>
      </c>
      <c r="H328">
        <v>40.36</v>
      </c>
      <c r="I328">
        <v>12.12</v>
      </c>
      <c r="J328">
        <v>355.08</v>
      </c>
      <c r="K328" s="90">
        <v>2477712</v>
      </c>
      <c r="L328" s="13">
        <f t="shared" si="68"/>
        <v>7983</v>
      </c>
      <c r="M328" s="13">
        <f t="shared" si="69"/>
        <v>10</v>
      </c>
      <c r="N328" s="16">
        <f t="shared" si="70"/>
        <v>7993</v>
      </c>
      <c r="O328" s="13"/>
      <c r="P328" s="13">
        <f t="shared" si="71"/>
        <v>2415656</v>
      </c>
      <c r="Q328" s="13">
        <f t="shared" si="72"/>
        <v>2502489</v>
      </c>
      <c r="R328" s="13">
        <f t="shared" si="73"/>
        <v>86833</v>
      </c>
      <c r="S328" s="13">
        <f t="shared" si="74"/>
        <v>2418682</v>
      </c>
      <c r="T328" s="13">
        <f t="shared" si="75"/>
        <v>83807</v>
      </c>
      <c r="U328" s="11"/>
      <c r="V328" s="11"/>
      <c r="W328" s="11">
        <f t="shared" si="76"/>
        <v>3026</v>
      </c>
      <c r="X328" s="11">
        <f t="shared" si="77"/>
        <v>121</v>
      </c>
      <c r="Y328" s="11">
        <f t="shared" si="78"/>
        <v>404</v>
      </c>
      <c r="Z328" s="11">
        <f t="shared" si="79"/>
        <v>3551</v>
      </c>
      <c r="AA328" s="11">
        <f t="shared" si="80"/>
        <v>0</v>
      </c>
      <c r="AB328" s="11">
        <f t="shared" si="81"/>
        <v>83807</v>
      </c>
      <c r="AD328">
        <f t="shared" si="82"/>
        <v>86833</v>
      </c>
      <c r="AF328">
        <f t="shared" si="83"/>
        <v>3026</v>
      </c>
      <c r="AI328">
        <f t="shared" si="84"/>
        <v>7047</v>
      </c>
    </row>
    <row r="329" spans="1:35" x14ac:dyDescent="0.35">
      <c r="A329" s="30">
        <v>322</v>
      </c>
      <c r="B329">
        <v>7056</v>
      </c>
      <c r="C329" t="s">
        <v>298</v>
      </c>
      <c r="D329">
        <v>7056</v>
      </c>
      <c r="E329">
        <v>7826</v>
      </c>
      <c r="F329" s="90">
        <v>1645.8</v>
      </c>
      <c r="G329" s="89">
        <v>7826</v>
      </c>
      <c r="H329">
        <v>232.88</v>
      </c>
      <c r="I329">
        <v>45.57</v>
      </c>
      <c r="J329" s="90">
        <v>1924.25</v>
      </c>
      <c r="K329" s="90">
        <v>13052203</v>
      </c>
      <c r="L329" s="13">
        <f t="shared" ref="L329:L332" si="85">$O$3+G329</f>
        <v>7983</v>
      </c>
      <c r="M329" s="13">
        <f t="shared" ref="M329:M332" si="86">IF(L329&lt;$R$3,$R$3-L329,0)</f>
        <v>10</v>
      </c>
      <c r="N329" s="16">
        <f t="shared" ref="N329:N332" si="87">M329+L329</f>
        <v>7993</v>
      </c>
      <c r="O329" s="13"/>
      <c r="P329" s="13">
        <f t="shared" ref="P329:P332" si="88">ROUND(L329*F329,0)</f>
        <v>13138421</v>
      </c>
      <c r="Q329" s="13">
        <f t="shared" ref="Q329:Q332" si="89">ROUND(1.01*K329,0)</f>
        <v>13182725</v>
      </c>
      <c r="R329" s="13">
        <f t="shared" ref="R329:R332" si="90">IF(P329&lt;Q329,Q329-P329,0)</f>
        <v>44304</v>
      </c>
      <c r="S329" s="13">
        <f t="shared" ref="S329:S332" si="91">ROUND(N329*F329,0)</f>
        <v>13154879</v>
      </c>
      <c r="T329" s="13">
        <f t="shared" ref="T329:T332" si="92">IF(S329&lt;Q329,Q329-S329,0)</f>
        <v>27846</v>
      </c>
      <c r="U329" s="11"/>
      <c r="V329" s="11"/>
      <c r="W329" s="11">
        <f t="shared" ref="W329:W332" si="93">ROUND(M329*F329,0)</f>
        <v>16458</v>
      </c>
      <c r="X329" s="11">
        <f t="shared" ref="X329:X332" si="94">ROUND(M329*I329,0)</f>
        <v>456</v>
      </c>
      <c r="Y329" s="11">
        <f t="shared" ref="Y329:Y332" si="95">ROUND(M329*H329,0)</f>
        <v>2329</v>
      </c>
      <c r="Z329" s="11">
        <f t="shared" ref="Z329:Z332" si="96">SUM(W329:Y329)</f>
        <v>19243</v>
      </c>
      <c r="AA329" s="11">
        <f t="shared" ref="AA329:AA332" si="97">IF(M329&lt;$R$1,($R$1-M329)*J329,0)</f>
        <v>0</v>
      </c>
      <c r="AB329" s="11">
        <f t="shared" ref="AB329:AB332" si="98">T329</f>
        <v>27846</v>
      </c>
      <c r="AD329">
        <f t="shared" ref="AD329:AD332" si="99">R329</f>
        <v>44304</v>
      </c>
      <c r="AF329">
        <f t="shared" ref="AF329:AF332" si="100">AD329-AB329</f>
        <v>16458</v>
      </c>
      <c r="AI329">
        <f t="shared" ref="AI329:AI332" si="101">B329</f>
        <v>7056</v>
      </c>
    </row>
    <row r="330" spans="1:35" x14ac:dyDescent="0.35">
      <c r="A330" s="30">
        <v>323</v>
      </c>
      <c r="B330">
        <v>7092</v>
      </c>
      <c r="C330" t="s">
        <v>299</v>
      </c>
      <c r="D330">
        <v>7092</v>
      </c>
      <c r="E330">
        <v>7826</v>
      </c>
      <c r="F330">
        <v>512.5</v>
      </c>
      <c r="G330" s="89">
        <v>7826</v>
      </c>
      <c r="H330">
        <v>60.02</v>
      </c>
      <c r="I330">
        <v>23.04</v>
      </c>
      <c r="J330">
        <v>595.55999999999995</v>
      </c>
      <c r="K330" s="90">
        <v>3967782</v>
      </c>
      <c r="L330" s="13">
        <f t="shared" si="85"/>
        <v>7983</v>
      </c>
      <c r="M330" s="13">
        <f t="shared" si="86"/>
        <v>10</v>
      </c>
      <c r="N330" s="16">
        <f t="shared" si="87"/>
        <v>7993</v>
      </c>
      <c r="O330" s="13"/>
      <c r="P330" s="13">
        <f t="shared" si="88"/>
        <v>4091288</v>
      </c>
      <c r="Q330" s="13">
        <f t="shared" si="89"/>
        <v>4007460</v>
      </c>
      <c r="R330" s="13">
        <f t="shared" si="90"/>
        <v>0</v>
      </c>
      <c r="S330" s="13">
        <f t="shared" si="91"/>
        <v>4096413</v>
      </c>
      <c r="T330" s="13">
        <f t="shared" si="92"/>
        <v>0</v>
      </c>
      <c r="U330" s="11"/>
      <c r="V330" s="11"/>
      <c r="W330" s="11">
        <f t="shared" si="93"/>
        <v>5125</v>
      </c>
      <c r="X330" s="11">
        <f t="shared" si="94"/>
        <v>230</v>
      </c>
      <c r="Y330" s="11">
        <f t="shared" si="95"/>
        <v>600</v>
      </c>
      <c r="Z330" s="11">
        <f t="shared" si="96"/>
        <v>5955</v>
      </c>
      <c r="AA330" s="11">
        <f t="shared" si="97"/>
        <v>0</v>
      </c>
      <c r="AB330" s="11">
        <f t="shared" si="98"/>
        <v>0</v>
      </c>
      <c r="AD330">
        <f t="shared" si="99"/>
        <v>0</v>
      </c>
      <c r="AF330">
        <f t="shared" si="100"/>
        <v>0</v>
      </c>
      <c r="AI330">
        <f t="shared" si="101"/>
        <v>7092</v>
      </c>
    </row>
    <row r="331" spans="1:35" x14ac:dyDescent="0.35">
      <c r="A331" s="30">
        <v>324</v>
      </c>
      <c r="B331">
        <v>7098</v>
      </c>
      <c r="C331" t="s">
        <v>300</v>
      </c>
      <c r="D331">
        <v>7098</v>
      </c>
      <c r="E331">
        <v>7826</v>
      </c>
      <c r="F331">
        <v>515.9</v>
      </c>
      <c r="G331" s="89">
        <v>7826</v>
      </c>
      <c r="H331">
        <v>88.78</v>
      </c>
      <c r="I331">
        <v>25.23</v>
      </c>
      <c r="J331">
        <v>629.91</v>
      </c>
      <c r="K331" s="90">
        <v>3984999</v>
      </c>
      <c r="L331" s="13">
        <f t="shared" si="85"/>
        <v>7983</v>
      </c>
      <c r="M331" s="13">
        <f t="shared" si="86"/>
        <v>10</v>
      </c>
      <c r="N331" s="16">
        <f t="shared" si="87"/>
        <v>7993</v>
      </c>
      <c r="O331" s="13"/>
      <c r="P331" s="13">
        <f t="shared" si="88"/>
        <v>4118430</v>
      </c>
      <c r="Q331" s="13">
        <f t="shared" si="89"/>
        <v>4024849</v>
      </c>
      <c r="R331" s="13">
        <f t="shared" si="90"/>
        <v>0</v>
      </c>
      <c r="S331" s="13">
        <f t="shared" si="91"/>
        <v>4123589</v>
      </c>
      <c r="T331" s="13">
        <f t="shared" si="92"/>
        <v>0</v>
      </c>
      <c r="U331" s="11"/>
      <c r="V331" s="11"/>
      <c r="W331" s="11">
        <f t="shared" si="93"/>
        <v>5159</v>
      </c>
      <c r="X331" s="11">
        <f t="shared" si="94"/>
        <v>252</v>
      </c>
      <c r="Y331" s="11">
        <f t="shared" si="95"/>
        <v>888</v>
      </c>
      <c r="Z331" s="11">
        <f t="shared" si="96"/>
        <v>6299</v>
      </c>
      <c r="AA331" s="11">
        <f t="shared" si="97"/>
        <v>0</v>
      </c>
      <c r="AB331" s="11">
        <f t="shared" si="98"/>
        <v>0</v>
      </c>
      <c r="AD331">
        <f t="shared" si="99"/>
        <v>0</v>
      </c>
      <c r="AF331">
        <f t="shared" si="100"/>
        <v>0</v>
      </c>
      <c r="AI331">
        <f t="shared" si="101"/>
        <v>7098</v>
      </c>
    </row>
    <row r="332" spans="1:35" x14ac:dyDescent="0.35">
      <c r="A332" s="30">
        <v>325</v>
      </c>
      <c r="B332">
        <v>7110</v>
      </c>
      <c r="C332" t="s">
        <v>301</v>
      </c>
      <c r="D332">
        <v>7110</v>
      </c>
      <c r="E332">
        <v>7826</v>
      </c>
      <c r="F332" s="90">
        <v>1106.4000000000001</v>
      </c>
      <c r="G332" s="89">
        <v>7883</v>
      </c>
      <c r="H332">
        <v>115.18</v>
      </c>
      <c r="I332">
        <v>13.91</v>
      </c>
      <c r="J332" s="90">
        <v>1235.49</v>
      </c>
      <c r="K332" s="90">
        <v>8502604</v>
      </c>
      <c r="L332" s="13">
        <f t="shared" si="85"/>
        <v>8040</v>
      </c>
      <c r="M332" s="13">
        <f t="shared" si="86"/>
        <v>0</v>
      </c>
      <c r="N332" s="16">
        <f t="shared" si="87"/>
        <v>8040</v>
      </c>
      <c r="O332" s="13"/>
      <c r="P332" s="13">
        <f t="shared" si="88"/>
        <v>8895456</v>
      </c>
      <c r="Q332" s="13">
        <f t="shared" si="89"/>
        <v>8587630</v>
      </c>
      <c r="R332" s="13">
        <f t="shared" si="90"/>
        <v>0</v>
      </c>
      <c r="S332" s="13">
        <f t="shared" si="91"/>
        <v>8895456</v>
      </c>
      <c r="T332" s="13">
        <f t="shared" si="92"/>
        <v>0</v>
      </c>
      <c r="U332" s="11"/>
      <c r="V332" s="11"/>
      <c r="W332" s="11">
        <f t="shared" si="93"/>
        <v>0</v>
      </c>
      <c r="X332" s="11">
        <f t="shared" si="94"/>
        <v>0</v>
      </c>
      <c r="Y332" s="11">
        <f t="shared" si="95"/>
        <v>0</v>
      </c>
      <c r="Z332" s="11">
        <f t="shared" si="96"/>
        <v>0</v>
      </c>
      <c r="AA332" s="11">
        <f t="shared" si="97"/>
        <v>12354.9</v>
      </c>
      <c r="AB332" s="11">
        <f t="shared" si="98"/>
        <v>0</v>
      </c>
      <c r="AD332">
        <f t="shared" si="99"/>
        <v>0</v>
      </c>
      <c r="AF332">
        <f t="shared" si="100"/>
        <v>0</v>
      </c>
      <c r="AI332">
        <f t="shared" si="101"/>
        <v>7110</v>
      </c>
    </row>
    <row r="334" spans="1:35" x14ac:dyDescent="0.35">
      <c r="R334" s="13">
        <f>SUM(R8:R332)</f>
        <v>25021261</v>
      </c>
      <c r="S334" s="13"/>
      <c r="T334" s="13">
        <f>SUM(T8:T332)</f>
        <v>23630429</v>
      </c>
    </row>
    <row r="335" spans="1:35" x14ac:dyDescent="0.35">
      <c r="W335" s="12">
        <f>SUM(W8:W332)</f>
        <v>3611180</v>
      </c>
      <c r="X335" s="12">
        <f>SUM(X8:X332)</f>
        <v>123432</v>
      </c>
      <c r="Y335" s="12">
        <f>SUM(Y8:Y332)</f>
        <v>502068</v>
      </c>
      <c r="Z335" s="12">
        <f>SUM(Z8:Z332)</f>
        <v>4236680</v>
      </c>
      <c r="AA335" s="12">
        <f>SUM(AA8:AA332)</f>
        <v>1437120.8699999999</v>
      </c>
      <c r="AB335" s="12">
        <f>SUM(AB8:AB332)</f>
        <v>23630429</v>
      </c>
      <c r="AD335">
        <f>SUM(AD8:AD332)</f>
        <v>25021261</v>
      </c>
      <c r="AE335">
        <f>SUM(AE8:AE332)</f>
        <v>0</v>
      </c>
      <c r="AF335">
        <f>SUM(AF8:AF332)</f>
        <v>1390832</v>
      </c>
    </row>
    <row r="337" spans="28:32" x14ac:dyDescent="0.35">
      <c r="AB337" s="12">
        <f>COUNTIF(AB8:AB332,"&gt;0")</f>
        <v>155</v>
      </c>
      <c r="AD337">
        <f>COUNTIF(AD8:AD332,"&gt;0")</f>
        <v>159</v>
      </c>
      <c r="AF337">
        <f>COUNTIF(AF8:AF332,"&gt;0")</f>
        <v>119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I25"/>
  <sheetViews>
    <sheetView workbookViewId="0">
      <selection activeCell="H30" sqref="H30"/>
    </sheetView>
  </sheetViews>
  <sheetFormatPr defaultRowHeight="14.5" x14ac:dyDescent="0.35"/>
  <cols>
    <col min="2" max="2" width="10.7265625" bestFit="1" customWidth="1"/>
  </cols>
  <sheetData>
    <row r="1" spans="1:9" x14ac:dyDescent="0.35">
      <c r="A1" t="s">
        <v>381</v>
      </c>
      <c r="B1" s="10">
        <v>44918</v>
      </c>
      <c r="E1" s="27" t="s">
        <v>408</v>
      </c>
      <c r="F1" s="27"/>
      <c r="G1" s="27"/>
    </row>
    <row r="5" spans="1:9" x14ac:dyDescent="0.35">
      <c r="A5" s="25" t="s">
        <v>386</v>
      </c>
      <c r="B5" s="25"/>
      <c r="C5" s="25"/>
      <c r="D5" s="25"/>
    </row>
    <row r="6" spans="1:9" x14ac:dyDescent="0.35">
      <c r="A6" s="1" t="s">
        <v>394</v>
      </c>
      <c r="B6" s="1"/>
      <c r="C6" s="1"/>
      <c r="D6" s="1"/>
      <c r="E6" s="1"/>
      <c r="F6" s="1"/>
      <c r="G6" s="1"/>
      <c r="H6" s="1"/>
      <c r="I6" s="1"/>
    </row>
    <row r="7" spans="1:9" x14ac:dyDescent="0.35">
      <c r="A7" s="1" t="s">
        <v>406</v>
      </c>
      <c r="B7" s="1"/>
      <c r="C7" s="1"/>
      <c r="D7" s="1"/>
      <c r="E7" s="1"/>
      <c r="F7" s="1"/>
      <c r="G7" s="1"/>
      <c r="H7" s="1"/>
      <c r="I7" s="1"/>
    </row>
    <row r="8" spans="1:9" x14ac:dyDescent="0.35">
      <c r="A8" s="1" t="s">
        <v>395</v>
      </c>
      <c r="B8" s="1"/>
      <c r="C8" s="1"/>
      <c r="D8" s="1"/>
      <c r="E8" s="1"/>
      <c r="F8" s="1"/>
      <c r="G8" s="1"/>
      <c r="H8" s="1"/>
      <c r="I8" s="1"/>
    </row>
    <row r="9" spans="1:9" x14ac:dyDescent="0.35">
      <c r="A9" s="1" t="s">
        <v>384</v>
      </c>
      <c r="B9" s="1"/>
      <c r="C9" s="1"/>
      <c r="D9" s="1"/>
      <c r="E9" s="1"/>
      <c r="F9" s="1"/>
      <c r="G9" s="1"/>
      <c r="H9" s="1"/>
      <c r="I9" s="1"/>
    </row>
    <row r="10" spans="1:9" x14ac:dyDescent="0.35">
      <c r="A10" s="1" t="s">
        <v>396</v>
      </c>
      <c r="B10" s="1"/>
      <c r="C10" s="1"/>
      <c r="D10" s="1"/>
      <c r="E10" s="1"/>
      <c r="F10" s="1"/>
      <c r="G10" s="1"/>
      <c r="H10" s="1"/>
      <c r="I10" s="1"/>
    </row>
    <row r="11" spans="1:9" x14ac:dyDescent="0.35">
      <c r="A11" s="1" t="s">
        <v>384</v>
      </c>
      <c r="B11" s="1"/>
      <c r="C11" s="1"/>
      <c r="D11" s="1"/>
      <c r="E11" s="1"/>
      <c r="F11" s="1"/>
      <c r="G11" s="1"/>
      <c r="H11" s="1"/>
      <c r="I11" s="1"/>
    </row>
    <row r="12" spans="1:9" x14ac:dyDescent="0.35">
      <c r="A12" s="1"/>
      <c r="B12" s="1"/>
      <c r="C12" s="1"/>
      <c r="D12" s="1"/>
      <c r="E12" s="1"/>
      <c r="F12" s="1"/>
      <c r="G12" s="1"/>
      <c r="H12" s="1"/>
      <c r="I12" s="1"/>
    </row>
    <row r="13" spans="1:9" x14ac:dyDescent="0.35">
      <c r="A13" t="s">
        <v>397</v>
      </c>
    </row>
    <row r="14" spans="1:9" x14ac:dyDescent="0.35">
      <c r="A14" t="s">
        <v>407</v>
      </c>
    </row>
    <row r="15" spans="1:9" x14ac:dyDescent="0.35">
      <c r="A15" t="s">
        <v>398</v>
      </c>
    </row>
    <row r="16" spans="1:9" x14ac:dyDescent="0.35">
      <c r="A16" t="s">
        <v>396</v>
      </c>
    </row>
    <row r="17" spans="1:1" x14ac:dyDescent="0.35">
      <c r="A17" t="s">
        <v>384</v>
      </c>
    </row>
    <row r="19" spans="1:1" x14ac:dyDescent="0.35">
      <c r="A19" t="s">
        <v>382</v>
      </c>
    </row>
    <row r="20" spans="1:1" x14ac:dyDescent="0.35">
      <c r="A20" t="s">
        <v>399</v>
      </c>
    </row>
    <row r="21" spans="1:1" x14ac:dyDescent="0.35">
      <c r="A21" t="s">
        <v>384</v>
      </c>
    </row>
    <row r="22" spans="1:1" x14ac:dyDescent="0.35">
      <c r="A22" t="s">
        <v>383</v>
      </c>
    </row>
    <row r="23" spans="1:1" x14ac:dyDescent="0.35">
      <c r="A23" t="s">
        <v>384</v>
      </c>
    </row>
    <row r="24" spans="1:1" x14ac:dyDescent="0.35">
      <c r="A24" t="s">
        <v>385</v>
      </c>
    </row>
    <row r="25" spans="1:1" x14ac:dyDescent="0.35">
      <c r="A25" t="s">
        <v>384</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3"/>
  <sheetViews>
    <sheetView showGridLines="0" tabSelected="1" workbookViewId="0">
      <selection activeCell="J9" sqref="J9"/>
    </sheetView>
  </sheetViews>
  <sheetFormatPr defaultRowHeight="14" x14ac:dyDescent="0.3"/>
  <cols>
    <col min="1" max="1" width="3.26953125" style="31" customWidth="1"/>
    <col min="2" max="2" width="2.26953125" style="31" customWidth="1"/>
    <col min="3" max="3" width="3.08984375" style="31" bestFit="1" customWidth="1"/>
    <col min="4" max="4" width="12.26953125" style="31" customWidth="1"/>
    <col min="5" max="5" width="2.1796875" style="31" customWidth="1"/>
    <col min="6" max="6" width="10.1796875" style="34" customWidth="1"/>
    <col min="7" max="7" width="2.81640625" style="31" customWidth="1"/>
    <col min="8" max="8" width="9.26953125" style="31" bestFit="1" customWidth="1"/>
    <col min="9" max="9" width="4.08984375" style="31" customWidth="1"/>
    <col min="10" max="10" width="16.81640625" style="31" customWidth="1"/>
    <col min="11" max="11" width="2.7265625" style="31" customWidth="1"/>
    <col min="12" max="12" width="15.90625" style="31" customWidth="1"/>
    <col min="13" max="13" width="1.54296875" style="31" customWidth="1"/>
    <col min="14" max="14" width="16.1796875" style="31" customWidth="1"/>
    <col min="15" max="15" width="1.54296875" style="31" customWidth="1"/>
    <col min="16" max="16" width="16.08984375" style="31" bestFit="1" customWidth="1"/>
    <col min="17" max="17" width="0.81640625" style="31" customWidth="1"/>
    <col min="18" max="18" width="15.26953125" style="31" customWidth="1"/>
    <col min="19" max="19" width="1" style="31" customWidth="1"/>
    <col min="20" max="20" width="15.1796875" style="31" customWidth="1"/>
    <col min="21" max="21" width="1.1796875" style="31" customWidth="1"/>
    <col min="22" max="22" width="13.36328125" style="31" customWidth="1"/>
    <col min="23" max="23" width="2.26953125" style="31" customWidth="1"/>
    <col min="24" max="16384" width="8.7265625" style="31"/>
  </cols>
  <sheetData>
    <row r="1" spans="2:23" ht="17.5" x14ac:dyDescent="0.35">
      <c r="B1" s="80" t="s">
        <v>410</v>
      </c>
      <c r="C1" s="80"/>
      <c r="D1" s="80"/>
      <c r="E1" s="80"/>
      <c r="F1" s="80"/>
      <c r="G1" s="80"/>
      <c r="H1" s="80"/>
      <c r="I1" s="80"/>
      <c r="J1" s="80"/>
      <c r="K1" s="80"/>
      <c r="L1" s="80"/>
      <c r="M1" s="80"/>
      <c r="N1" s="80"/>
      <c r="O1" s="80"/>
      <c r="P1" s="80"/>
      <c r="Q1" s="80"/>
      <c r="R1" s="80"/>
      <c r="S1" s="80"/>
      <c r="T1" s="80"/>
      <c r="U1" s="80"/>
      <c r="V1" s="80"/>
      <c r="W1" s="80"/>
    </row>
    <row r="2" spans="2:23" x14ac:dyDescent="0.3">
      <c r="B2" s="81" t="s">
        <v>405</v>
      </c>
      <c r="C2" s="81"/>
      <c r="D2" s="81"/>
      <c r="E2" s="81"/>
      <c r="F2" s="81"/>
      <c r="G2" s="81"/>
      <c r="H2" s="81"/>
      <c r="I2" s="81"/>
      <c r="J2" s="81"/>
      <c r="K2" s="81"/>
      <c r="L2" s="81"/>
      <c r="M2" s="81"/>
      <c r="N2" s="81"/>
      <c r="O2" s="81"/>
      <c r="P2" s="81"/>
      <c r="Q2" s="81"/>
      <c r="R2" s="81"/>
      <c r="S2" s="81"/>
      <c r="T2" s="81"/>
      <c r="U2" s="81"/>
      <c r="V2" s="81"/>
      <c r="W2" s="81"/>
    </row>
    <row r="3" spans="2:23" ht="30" customHeight="1" thickBot="1" x14ac:dyDescent="0.35">
      <c r="B3" s="32"/>
      <c r="C3" s="32"/>
      <c r="D3" s="32"/>
      <c r="E3" s="32"/>
      <c r="F3" s="33"/>
      <c r="G3" s="32"/>
      <c r="H3" s="32"/>
      <c r="I3" s="32"/>
      <c r="J3" s="32"/>
      <c r="K3" s="32"/>
      <c r="L3" s="32"/>
      <c r="M3" s="32"/>
      <c r="N3" s="32"/>
      <c r="O3" s="32"/>
      <c r="P3" s="32"/>
      <c r="Q3" s="32"/>
      <c r="R3" s="32"/>
      <c r="S3" s="32"/>
      <c r="T3" s="32"/>
      <c r="U3" s="32"/>
      <c r="V3" s="32"/>
      <c r="W3" s="32"/>
    </row>
    <row r="4" spans="2:23" ht="16" thickBot="1" x14ac:dyDescent="0.4">
      <c r="B4" s="32"/>
      <c r="D4" s="32"/>
      <c r="E4" s="32"/>
      <c r="G4" s="36" t="s">
        <v>359</v>
      </c>
      <c r="H4" s="82" t="s">
        <v>19</v>
      </c>
      <c r="I4" s="83"/>
      <c r="J4" s="84"/>
      <c r="K4" s="32"/>
      <c r="L4" s="32"/>
      <c r="M4" s="32"/>
      <c r="N4" s="32"/>
      <c r="O4" s="32"/>
      <c r="P4" s="37"/>
      <c r="Q4" s="38"/>
      <c r="R4" s="38"/>
      <c r="S4" s="38"/>
      <c r="T4" s="39" t="s">
        <v>371</v>
      </c>
      <c r="U4" s="38"/>
      <c r="V4" s="40">
        <f>Data_Drop!O4</f>
        <v>7983</v>
      </c>
      <c r="W4" s="32"/>
    </row>
    <row r="5" spans="2:23" ht="6.65" customHeight="1" thickBot="1" x14ac:dyDescent="0.35">
      <c r="B5" s="32"/>
      <c r="C5" s="32"/>
      <c r="D5" s="32"/>
      <c r="E5" s="32"/>
      <c r="F5" s="33"/>
      <c r="G5" s="32"/>
      <c r="H5" s="32"/>
      <c r="I5" s="32"/>
      <c r="J5" s="32"/>
      <c r="K5" s="32"/>
      <c r="L5" s="32"/>
      <c r="M5" s="32"/>
      <c r="N5" s="32"/>
      <c r="O5" s="32"/>
      <c r="P5" s="41"/>
      <c r="Q5" s="32"/>
      <c r="R5" s="32"/>
      <c r="S5" s="32"/>
      <c r="T5" s="32"/>
      <c r="U5" s="32"/>
      <c r="V5" s="42"/>
      <c r="W5" s="32"/>
    </row>
    <row r="6" spans="2:23" ht="16" thickBot="1" x14ac:dyDescent="0.4">
      <c r="B6" s="32"/>
      <c r="C6" s="32"/>
      <c r="D6" s="32"/>
      <c r="E6" s="32"/>
      <c r="F6" s="33"/>
      <c r="I6" s="36" t="s">
        <v>404</v>
      </c>
      <c r="J6" s="48">
        <v>0.02</v>
      </c>
      <c r="K6" s="32"/>
      <c r="L6" s="32"/>
      <c r="M6" s="32"/>
      <c r="N6" s="32"/>
      <c r="O6" s="32"/>
      <c r="P6" s="41"/>
      <c r="Q6" s="32"/>
      <c r="R6" s="32"/>
      <c r="S6" s="32"/>
      <c r="T6" s="36" t="s">
        <v>372</v>
      </c>
      <c r="U6" s="32"/>
      <c r="V6" s="43">
        <f>J8</f>
        <v>10</v>
      </c>
      <c r="W6" s="32"/>
    </row>
    <row r="7" spans="2:23" ht="7.15" customHeight="1" thickBot="1" x14ac:dyDescent="0.35">
      <c r="B7" s="32"/>
      <c r="C7" s="32"/>
      <c r="D7" s="32"/>
      <c r="E7" s="32"/>
      <c r="F7" s="33"/>
      <c r="G7" s="32"/>
      <c r="H7" s="32"/>
      <c r="I7" s="32"/>
      <c r="J7" s="32"/>
      <c r="K7" s="32"/>
      <c r="L7" s="32"/>
      <c r="M7" s="32"/>
      <c r="N7" s="32"/>
      <c r="O7" s="32"/>
      <c r="P7" s="41"/>
      <c r="Q7" s="32"/>
      <c r="R7" s="32"/>
      <c r="S7" s="32"/>
      <c r="T7" s="32"/>
      <c r="U7" s="32"/>
      <c r="V7" s="42"/>
      <c r="W7" s="32"/>
    </row>
    <row r="8" spans="2:23" ht="16" thickBot="1" x14ac:dyDescent="0.4">
      <c r="B8" s="32"/>
      <c r="C8" s="32"/>
      <c r="D8" s="32"/>
      <c r="E8" s="32"/>
      <c r="F8" s="33"/>
      <c r="I8" s="36" t="s">
        <v>401</v>
      </c>
      <c r="J8" s="49">
        <v>10</v>
      </c>
      <c r="K8" s="32"/>
      <c r="L8" s="32"/>
      <c r="M8" s="32"/>
      <c r="N8" s="32"/>
      <c r="O8" s="32"/>
      <c r="P8" s="44"/>
      <c r="Q8" s="45"/>
      <c r="R8" s="45"/>
      <c r="S8" s="45"/>
      <c r="T8" s="46" t="s">
        <v>373</v>
      </c>
      <c r="U8" s="45"/>
      <c r="V8" s="47">
        <f>V4+V6</f>
        <v>7993</v>
      </c>
      <c r="W8" s="32"/>
    </row>
    <row r="9" spans="2:23" ht="15.5" x14ac:dyDescent="0.35">
      <c r="B9" s="74" t="s">
        <v>411</v>
      </c>
      <c r="C9" s="74"/>
      <c r="D9" s="74"/>
      <c r="E9" s="74"/>
      <c r="F9" s="74"/>
      <c r="G9" s="74"/>
      <c r="H9" s="74"/>
      <c r="I9" s="74"/>
      <c r="J9" s="51"/>
      <c r="K9" s="32"/>
      <c r="L9" s="32"/>
      <c r="M9" s="32"/>
      <c r="N9" s="32"/>
      <c r="O9" s="32"/>
      <c r="P9" s="32"/>
      <c r="Q9" s="32"/>
      <c r="R9" s="32"/>
      <c r="S9" s="32"/>
      <c r="T9" s="36"/>
      <c r="U9" s="32"/>
      <c r="V9" s="50"/>
      <c r="W9" s="32"/>
    </row>
    <row r="10" spans="2:23" ht="13.5" customHeight="1" x14ac:dyDescent="0.3">
      <c r="B10" s="34" t="s">
        <v>413</v>
      </c>
      <c r="C10" s="34"/>
      <c r="D10" s="34"/>
      <c r="J10" s="129" t="str">
        <f>IF(F17&gt;0,"YES","NO")</f>
        <v>NO</v>
      </c>
    </row>
    <row r="11" spans="2:23" ht="12" customHeight="1" x14ac:dyDescent="0.3"/>
    <row r="12" spans="2:23" ht="15" thickBot="1" x14ac:dyDescent="0.4">
      <c r="D12" s="78" t="str">
        <f>H4</f>
        <v>Allamakee</v>
      </c>
      <c r="E12" s="79"/>
      <c r="F12" s="79"/>
      <c r="G12" s="79"/>
      <c r="H12" s="79"/>
      <c r="I12" s="79"/>
      <c r="J12" s="79"/>
      <c r="K12" s="79"/>
      <c r="L12" s="79"/>
      <c r="M12" s="55"/>
      <c r="N12" s="75"/>
      <c r="O12" s="75"/>
      <c r="P12" s="75"/>
      <c r="Q12" s="75"/>
      <c r="R12" s="75"/>
      <c r="S12" s="75"/>
      <c r="T12" s="75"/>
      <c r="U12" s="75"/>
      <c r="V12" s="56"/>
    </row>
    <row r="13" spans="2:23" hidden="1" x14ac:dyDescent="0.3">
      <c r="C13" s="31">
        <f>VLOOKUP(D12,Data_Drop!$C:$AI,33,FALSE)</f>
        <v>135</v>
      </c>
    </row>
    <row r="14" spans="2:23" ht="30.5" customHeight="1" thickBot="1" x14ac:dyDescent="0.35">
      <c r="D14" s="87" t="s">
        <v>303</v>
      </c>
      <c r="E14" s="87"/>
      <c r="F14" s="87"/>
      <c r="G14" s="87"/>
      <c r="H14" s="87"/>
      <c r="I14" s="65"/>
      <c r="J14" s="87" t="s">
        <v>322</v>
      </c>
      <c r="K14" s="87"/>
      <c r="L14" s="87"/>
      <c r="M14" s="87"/>
      <c r="N14" s="87"/>
      <c r="O14" s="87"/>
      <c r="P14" s="87"/>
      <c r="Q14" s="66"/>
      <c r="R14" s="67"/>
      <c r="S14" s="66"/>
      <c r="T14" s="67"/>
      <c r="U14" s="68"/>
      <c r="V14" s="67"/>
    </row>
    <row r="15" spans="2:23" ht="70" x14ac:dyDescent="0.3">
      <c r="D15" s="63" t="s">
        <v>365</v>
      </c>
      <c r="E15" s="63"/>
      <c r="F15" s="64" t="s">
        <v>380</v>
      </c>
      <c r="G15" s="63"/>
      <c r="H15" s="63" t="s">
        <v>370</v>
      </c>
      <c r="I15" s="63"/>
      <c r="J15" s="63" t="s">
        <v>323</v>
      </c>
      <c r="K15" s="63"/>
      <c r="L15" s="63" t="s">
        <v>324</v>
      </c>
      <c r="M15" s="63"/>
      <c r="N15" s="63" t="s">
        <v>326</v>
      </c>
      <c r="O15" s="63"/>
      <c r="P15" s="63" t="s">
        <v>325</v>
      </c>
      <c r="Q15" s="63"/>
      <c r="R15" s="63" t="s">
        <v>312</v>
      </c>
      <c r="S15" s="62"/>
      <c r="T15" s="63" t="s">
        <v>313</v>
      </c>
      <c r="U15" s="63"/>
      <c r="V15" s="63" t="s">
        <v>321</v>
      </c>
    </row>
    <row r="16" spans="2:23" ht="7.15" customHeight="1" x14ac:dyDescent="0.3">
      <c r="D16" s="53"/>
      <c r="E16" s="53"/>
      <c r="F16" s="54"/>
      <c r="G16" s="53"/>
      <c r="H16" s="53"/>
      <c r="I16" s="59"/>
      <c r="J16" s="53"/>
      <c r="K16" s="53"/>
      <c r="L16" s="53"/>
      <c r="M16" s="53"/>
      <c r="N16" s="53"/>
      <c r="O16" s="53"/>
      <c r="P16" s="53"/>
      <c r="Q16" s="53"/>
      <c r="R16" s="53"/>
      <c r="S16" s="53"/>
      <c r="T16" s="53"/>
      <c r="U16" s="53"/>
      <c r="V16" s="53"/>
    </row>
    <row r="17" spans="4:23" ht="16" thickBot="1" x14ac:dyDescent="0.4">
      <c r="D17" s="69">
        <f>VLOOKUP($C$13,Data_Drop!$B:$L,11,FALSE)</f>
        <v>8030</v>
      </c>
      <c r="E17" s="70"/>
      <c r="F17" s="69">
        <f>VLOOKUP($C$13,Data_Drop!$B:$AF,12,FALSE)</f>
        <v>0</v>
      </c>
      <c r="G17" s="70"/>
      <c r="H17" s="71">
        <f>D17+F17</f>
        <v>8030</v>
      </c>
      <c r="I17" s="72"/>
      <c r="J17" s="69">
        <f>VLOOKUP($C$13,Data_Drop!$B:$AI,22,FALSE)</f>
        <v>0</v>
      </c>
      <c r="K17" s="69"/>
      <c r="L17" s="69">
        <f>VLOOKUP($C$13,Data_Drop!$B:$AI,23,FALSE)</f>
        <v>0</v>
      </c>
      <c r="M17" s="69"/>
      <c r="N17" s="69">
        <f>VLOOKUP($C$13,Data_Drop!$B:$AI,24,FALSE)</f>
        <v>0</v>
      </c>
      <c r="O17" s="69"/>
      <c r="P17" s="69">
        <f>N17+L17+J17</f>
        <v>0</v>
      </c>
      <c r="Q17" s="69"/>
      <c r="R17" s="69">
        <f>VLOOKUP($C$13,Data_Drop!$B:$AI,26,FALSE)</f>
        <v>13257.5</v>
      </c>
      <c r="S17" s="69"/>
      <c r="T17" s="69">
        <f>R17+P17</f>
        <v>13257.5</v>
      </c>
      <c r="U17" s="69"/>
      <c r="V17" s="69">
        <f>VLOOKUP($C$13,Data_Drop!$B:$AI,31,FALSE)</f>
        <v>0</v>
      </c>
    </row>
    <row r="18" spans="4:23" ht="7.9" customHeight="1" x14ac:dyDescent="0.3"/>
    <row r="19" spans="4:23" ht="7.9" customHeight="1" x14ac:dyDescent="0.3"/>
    <row r="20" spans="4:23" ht="7.9" customHeight="1" x14ac:dyDescent="0.3"/>
    <row r="22" spans="4:23" x14ac:dyDescent="0.3">
      <c r="J22" s="88" t="s">
        <v>316</v>
      </c>
      <c r="K22" s="88"/>
      <c r="L22" s="88"/>
      <c r="M22" s="88"/>
      <c r="N22" s="88"/>
      <c r="O22" s="88"/>
      <c r="P22" s="88"/>
      <c r="Q22" s="88"/>
      <c r="R22" s="88"/>
      <c r="S22" s="88"/>
      <c r="T22" s="88"/>
      <c r="U22" s="88"/>
      <c r="V22" s="88"/>
      <c r="W22" s="88"/>
    </row>
    <row r="23" spans="4:23" ht="9" customHeight="1" x14ac:dyDescent="0.3"/>
    <row r="24" spans="4:23" ht="14.5" customHeight="1" x14ac:dyDescent="0.3">
      <c r="D24" s="85" t="s">
        <v>317</v>
      </c>
      <c r="E24" s="85"/>
      <c r="F24" s="85"/>
      <c r="G24" s="85"/>
      <c r="H24" s="85"/>
      <c r="J24" s="86" t="s">
        <v>304</v>
      </c>
      <c r="K24" s="86"/>
      <c r="L24" s="86"/>
      <c r="M24" s="86"/>
      <c r="N24" s="86"/>
      <c r="O24" s="86"/>
      <c r="P24" s="86"/>
      <c r="Q24" s="58"/>
      <c r="R24" s="86" t="s">
        <v>312</v>
      </c>
      <c r="S24" s="58"/>
      <c r="T24" s="86" t="s">
        <v>313</v>
      </c>
      <c r="U24" s="57"/>
      <c r="V24" s="86">
        <f>V14</f>
        <v>0</v>
      </c>
    </row>
    <row r="25" spans="4:23" ht="66" customHeight="1" x14ac:dyDescent="0.3">
      <c r="I25" s="52"/>
      <c r="J25" s="57" t="str">
        <f>J15</f>
        <v>Increase in State Aid for Regular Program</v>
      </c>
      <c r="K25" s="57"/>
      <c r="L25" s="57" t="str">
        <f>L15</f>
        <v>Increase in State Aid for Supplementary Weightings</v>
      </c>
      <c r="M25" s="57"/>
      <c r="N25" s="57" t="str">
        <f>N15</f>
        <v>Increase in State Aid  for Special Education Weightings</v>
      </c>
      <c r="O25" s="57"/>
      <c r="P25" s="57" t="str">
        <f>P15</f>
        <v>Total State Aid Increase in Program Funding</v>
      </c>
      <c r="Q25" s="57"/>
      <c r="R25" s="86"/>
      <c r="S25" s="57"/>
      <c r="T25" s="86"/>
      <c r="U25" s="57"/>
      <c r="V25" s="86"/>
    </row>
    <row r="26" spans="4:23" ht="5.5" customHeight="1" x14ac:dyDescent="0.3"/>
    <row r="27" spans="4:23" ht="16" thickBot="1" x14ac:dyDescent="0.4">
      <c r="J27" s="73">
        <f>SUM(DCPP_Summary!J331)</f>
        <v>3611180</v>
      </c>
      <c r="K27" s="73"/>
      <c r="L27" s="73">
        <f>SUM(DCPP_Summary!L331)</f>
        <v>123432</v>
      </c>
      <c r="M27" s="73"/>
      <c r="N27" s="73">
        <f>SUM(DCPP_Summary!N331)</f>
        <v>502068</v>
      </c>
      <c r="O27" s="73"/>
      <c r="P27" s="73">
        <f>SUM(DCPP_Summary!P331)</f>
        <v>4236680</v>
      </c>
      <c r="Q27" s="73"/>
      <c r="R27" s="73">
        <f>SUM(DCPP_Summary!R331)</f>
        <v>1437120.8699999999</v>
      </c>
      <c r="S27" s="73"/>
      <c r="T27" s="73">
        <f>SUM(DCPP_Summary!T331)</f>
        <v>5673800.870000002</v>
      </c>
      <c r="U27" s="73"/>
      <c r="V27" s="73">
        <f>Data_Drop!AF335</f>
        <v>1390832</v>
      </c>
    </row>
    <row r="29" spans="4:23" ht="14.5" thickBot="1" x14ac:dyDescent="0.35">
      <c r="L29" s="61" t="s">
        <v>414</v>
      </c>
      <c r="M29" s="60"/>
      <c r="N29" s="61"/>
      <c r="O29" s="60"/>
      <c r="P29" s="60">
        <f>COUNTIF(DCPP_Summary!N5:N329,"&gt;0")</f>
        <v>236</v>
      </c>
      <c r="Q29" s="60"/>
      <c r="R29" s="60">
        <f>COUNTIF(DCPP_Summary!R5:R329,"&gt;0")</f>
        <v>102</v>
      </c>
      <c r="S29" s="60"/>
      <c r="T29" s="60">
        <f>DCPP_Summary!T333</f>
        <v>325</v>
      </c>
      <c r="U29" s="60"/>
      <c r="V29" s="60">
        <f>Data_Drop!AF337</f>
        <v>119</v>
      </c>
    </row>
    <row r="31" spans="4:23" x14ac:dyDescent="0.3">
      <c r="D31" s="31" t="s">
        <v>306</v>
      </c>
    </row>
    <row r="32" spans="4:23" x14ac:dyDescent="0.3">
      <c r="D32" s="31" t="s">
        <v>412</v>
      </c>
    </row>
    <row r="33" spans="4:22" ht="26.5" customHeight="1" x14ac:dyDescent="0.3">
      <c r="D33" s="76" t="s">
        <v>393</v>
      </c>
      <c r="E33" s="77"/>
      <c r="F33" s="77"/>
      <c r="G33" s="77"/>
      <c r="H33" s="77"/>
      <c r="I33" s="77"/>
      <c r="J33" s="77"/>
      <c r="K33" s="77"/>
      <c r="L33" s="77"/>
      <c r="M33" s="77"/>
      <c r="N33" s="77"/>
      <c r="O33" s="77"/>
      <c r="P33" s="77"/>
      <c r="Q33" s="77"/>
      <c r="R33" s="77"/>
      <c r="S33" s="77"/>
      <c r="T33" s="77"/>
      <c r="U33" s="77"/>
      <c r="V33" s="77"/>
    </row>
    <row r="34" spans="4:22" x14ac:dyDescent="0.3">
      <c r="D34" s="31" t="s">
        <v>318</v>
      </c>
    </row>
    <row r="35" spans="4:22" ht="16.149999999999999" customHeight="1" x14ac:dyDescent="0.3">
      <c r="D35" s="31" t="s">
        <v>320</v>
      </c>
    </row>
    <row r="36" spans="4:22" ht="16.149999999999999" customHeight="1" x14ac:dyDescent="0.3">
      <c r="D36" s="31" t="s">
        <v>392</v>
      </c>
    </row>
    <row r="38" spans="4:22" x14ac:dyDescent="0.3">
      <c r="D38" s="31" t="s">
        <v>308</v>
      </c>
    </row>
    <row r="39" spans="4:22" x14ac:dyDescent="0.3">
      <c r="D39" s="31" t="s">
        <v>319</v>
      </c>
    </row>
    <row r="40" spans="4:22" x14ac:dyDescent="0.3">
      <c r="D40" s="31" t="s">
        <v>309</v>
      </c>
    </row>
    <row r="41" spans="4:22" x14ac:dyDescent="0.3">
      <c r="D41" s="31" t="s">
        <v>310</v>
      </c>
    </row>
    <row r="43" spans="4:22" x14ac:dyDescent="0.3">
      <c r="D43" s="35">
        <v>45690</v>
      </c>
    </row>
  </sheetData>
  <mergeCells count="15">
    <mergeCell ref="B9:I9"/>
    <mergeCell ref="N12:U12"/>
    <mergeCell ref="D33:V33"/>
    <mergeCell ref="D12:L12"/>
    <mergeCell ref="B1:W1"/>
    <mergeCell ref="B2:W2"/>
    <mergeCell ref="H4:J4"/>
    <mergeCell ref="D24:H24"/>
    <mergeCell ref="V24:V25"/>
    <mergeCell ref="D14:H14"/>
    <mergeCell ref="J14:P14"/>
    <mergeCell ref="J24:P24"/>
    <mergeCell ref="R24:R25"/>
    <mergeCell ref="T24:T25"/>
    <mergeCell ref="J22:W22"/>
  </mergeCells>
  <conditionalFormatting sqref="V12">
    <cfRule type="cellIs" dxfId="2" priority="2" operator="equal">
      <formula>"NO"</formula>
    </cfRule>
    <cfRule type="cellIs" dxfId="1" priority="3" operator="equal">
      <formula>"YES"</formula>
    </cfRule>
  </conditionalFormatting>
  <conditionalFormatting sqref="J10">
    <cfRule type="containsText" dxfId="0" priority="1" operator="containsText" text="YES">
      <formula>NOT(ISERROR(SEARCH("YES",J10)))</formula>
    </cfRule>
  </conditionalFormatting>
  <dataValidations count="1">
    <dataValidation type="list" allowBlank="1" showInputMessage="1" showErrorMessage="1" sqref="H4:J4" xr:uid="{00000000-0002-0000-0200-000000000000}">
      <formula1>dist_list</formula1>
    </dataValidation>
  </dataValidations>
  <hyperlinks>
    <hyperlink ref="D24:H24" location="DCPP_Summary!A1" display="Click here for list of all districts" xr:uid="{00000000-0004-0000-0200-000000000000}"/>
  </hyperlinks>
  <pageMargins left="0.3" right="0.2" top="0.75" bottom="0.75" header="0.3" footer="0.3"/>
  <pageSetup scale="91" orientation="landscape" r:id="rId1"/>
  <headerFooter>
    <oddFooter>&amp;LIASB:  &amp;F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343"/>
  <sheetViews>
    <sheetView workbookViewId="0">
      <selection activeCell="B4" sqref="B4"/>
    </sheetView>
  </sheetViews>
  <sheetFormatPr defaultColWidth="8.81640625" defaultRowHeight="14" x14ac:dyDescent="0.3"/>
  <cols>
    <col min="1" max="1" width="1" style="91" customWidth="1"/>
    <col min="2" max="2" width="24.26953125" style="92" bestFit="1" customWidth="1"/>
    <col min="3" max="3" width="2.54296875" style="93" customWidth="1"/>
    <col min="4" max="4" width="14.54296875" style="91" customWidth="1"/>
    <col min="5" max="5" width="2" style="91" customWidth="1"/>
    <col min="6" max="6" width="14.54296875" style="91" customWidth="1"/>
    <col min="7" max="7" width="2.26953125" style="91" customWidth="1"/>
    <col min="8" max="8" width="14.54296875" style="91" customWidth="1"/>
    <col min="9" max="9" width="3.81640625" style="91" customWidth="1"/>
    <col min="10" max="10" width="14.54296875" style="91" customWidth="1"/>
    <col min="11" max="11" width="2.26953125" style="91" customWidth="1"/>
    <col min="12" max="12" width="16.90625" style="91" customWidth="1"/>
    <col min="13" max="13" width="2.7265625" style="91" customWidth="1"/>
    <col min="14" max="14" width="14.54296875" style="91" customWidth="1"/>
    <col min="15" max="15" width="1.81640625" style="91" customWidth="1"/>
    <col min="16" max="16" width="14.54296875" style="91" customWidth="1"/>
    <col min="17" max="17" width="1.7265625" style="91" customWidth="1"/>
    <col min="18" max="18" width="14.54296875" style="91" customWidth="1"/>
    <col min="19" max="19" width="1.26953125" style="91" customWidth="1"/>
    <col min="20" max="20" width="14.54296875" style="91" customWidth="1"/>
    <col min="21" max="21" width="1.453125" style="91" customWidth="1"/>
    <col min="22" max="22" width="12.26953125" style="91" customWidth="1"/>
    <col min="23" max="16384" width="8.81640625" style="91"/>
  </cols>
  <sheetData>
    <row r="1" spans="2:20" ht="18" x14ac:dyDescent="0.4">
      <c r="B1" s="122" t="str">
        <f>Impact_Totals!B1</f>
        <v>Iowa Association of School Boards:  Estimated Impact of FY 2026 Supplemental State Aid And Per Pupil Equity</v>
      </c>
      <c r="C1" s="122"/>
      <c r="D1" s="122"/>
      <c r="E1" s="122"/>
      <c r="F1" s="122"/>
      <c r="G1" s="122"/>
      <c r="H1" s="122"/>
      <c r="I1" s="122"/>
      <c r="J1" s="122"/>
      <c r="K1" s="122"/>
      <c r="L1" s="122"/>
      <c r="M1" s="122"/>
      <c r="N1" s="122"/>
      <c r="O1" s="122"/>
      <c r="P1" s="122"/>
      <c r="Q1" s="122"/>
      <c r="R1" s="122"/>
      <c r="S1" s="122"/>
      <c r="T1" s="122"/>
    </row>
    <row r="2" spans="2:20" ht="8.5" customHeight="1" x14ac:dyDescent="0.3"/>
    <row r="3" spans="2:20" ht="15.5" customHeight="1" thickBot="1" x14ac:dyDescent="0.4">
      <c r="B3" s="124"/>
      <c r="C3" s="56"/>
      <c r="D3" s="128" t="s">
        <v>303</v>
      </c>
      <c r="E3" s="128"/>
      <c r="F3" s="128"/>
      <c r="G3" s="128"/>
      <c r="H3" s="128"/>
      <c r="I3" s="125"/>
      <c r="J3" s="128" t="s">
        <v>304</v>
      </c>
      <c r="K3" s="128"/>
      <c r="L3" s="128"/>
      <c r="M3" s="128"/>
      <c r="N3" s="128"/>
      <c r="O3" s="128"/>
      <c r="P3" s="128"/>
      <c r="Q3" s="126"/>
      <c r="R3" s="127"/>
      <c r="S3" s="126"/>
      <c r="T3" s="127"/>
    </row>
    <row r="4" spans="2:20" s="96" customFormat="1" ht="76" customHeight="1" thickBot="1" x14ac:dyDescent="0.4">
      <c r="B4" s="105" t="s">
        <v>302</v>
      </c>
      <c r="D4" s="97" t="str">
        <f>Impact_Totals!D15</f>
        <v>DCPP without Per Pupil Equity Increase</v>
      </c>
      <c r="E4" s="97"/>
      <c r="F4" s="97" t="str">
        <f>Impact_Totals!F15</f>
        <v>Per Pupil Equity Amount (if eligible)</v>
      </c>
      <c r="G4" s="97"/>
      <c r="H4" s="97" t="str">
        <f>Impact_Totals!H15</f>
        <v xml:space="preserve">DCPP with Per Pupil Equity </v>
      </c>
      <c r="I4" s="97"/>
      <c r="J4" s="97" t="str">
        <f>Impact_Totals!J15</f>
        <v>Increase in State Aid for Regular Program</v>
      </c>
      <c r="K4" s="97"/>
      <c r="L4" s="97" t="str">
        <f>Impact_Totals!L15</f>
        <v>Increase in State Aid for Supplementary Weightings</v>
      </c>
      <c r="M4" s="97"/>
      <c r="N4" s="97" t="str">
        <f>Impact_Totals!N15</f>
        <v>Increase in State Aid  for Special Education Weightings</v>
      </c>
      <c r="O4" s="97"/>
      <c r="P4" s="97" t="str">
        <f>Impact_Totals!P15</f>
        <v>Total State Aid Increase in Program Funding</v>
      </c>
      <c r="Q4" s="97"/>
      <c r="R4" s="123" t="s">
        <v>312</v>
      </c>
      <c r="S4" s="95"/>
      <c r="T4" s="123" t="s">
        <v>313</v>
      </c>
    </row>
    <row r="5" spans="2:20" s="111" customFormat="1" ht="17.5" customHeight="1" thickTop="1" x14ac:dyDescent="0.35">
      <c r="B5" s="106" t="str">
        <f>Data_Drop!C8</f>
        <v>AGWSR</v>
      </c>
      <c r="C5" s="107"/>
      <c r="D5" s="108">
        <f>Data_Drop!L8</f>
        <v>8058</v>
      </c>
      <c r="E5" s="108"/>
      <c r="F5" s="108">
        <f>Data_Drop!M8</f>
        <v>0</v>
      </c>
      <c r="G5" s="108"/>
      <c r="H5" s="108">
        <f>Data_Drop!N8</f>
        <v>8058</v>
      </c>
      <c r="I5" s="108"/>
      <c r="J5" s="108">
        <f>Data_Drop!W8</f>
        <v>0</v>
      </c>
      <c r="K5" s="108"/>
      <c r="L5" s="108">
        <f>Data_Drop!X8</f>
        <v>0</v>
      </c>
      <c r="M5" s="108"/>
      <c r="N5" s="108">
        <f>Data_Drop!Y8</f>
        <v>0</v>
      </c>
      <c r="O5" s="108"/>
      <c r="P5" s="108">
        <f>Data_Drop!Z8</f>
        <v>0</v>
      </c>
      <c r="Q5" s="108"/>
      <c r="R5" s="108">
        <f>Data_Drop!AA8</f>
        <v>8210.2999999999993</v>
      </c>
      <c r="S5" s="109"/>
      <c r="T5" s="110">
        <f>R5+P5</f>
        <v>8210.2999999999993</v>
      </c>
    </row>
    <row r="6" spans="2:20" s="111" customFormat="1" ht="17.5" customHeight="1" x14ac:dyDescent="0.35">
      <c r="B6" s="112" t="str">
        <f>Data_Drop!C9</f>
        <v>Adair-Casey</v>
      </c>
      <c r="C6" s="113"/>
      <c r="D6" s="114">
        <f>Data_Drop!L9</f>
        <v>7983</v>
      </c>
      <c r="E6" s="114"/>
      <c r="F6" s="114">
        <f>Data_Drop!M9</f>
        <v>10</v>
      </c>
      <c r="G6" s="114"/>
      <c r="H6" s="114">
        <f>Data_Drop!N9</f>
        <v>7993</v>
      </c>
      <c r="I6" s="114"/>
      <c r="J6" s="114">
        <f>Data_Drop!W9</f>
        <v>2941</v>
      </c>
      <c r="K6" s="114"/>
      <c r="L6" s="114">
        <f>Data_Drop!X9</f>
        <v>263</v>
      </c>
      <c r="M6" s="114"/>
      <c r="N6" s="114">
        <f>Data_Drop!Y9</f>
        <v>398</v>
      </c>
      <c r="O6" s="114"/>
      <c r="P6" s="114">
        <f>Data_Drop!Z9</f>
        <v>3602</v>
      </c>
      <c r="Q6" s="114"/>
      <c r="R6" s="114">
        <f>Data_Drop!AA9</f>
        <v>0</v>
      </c>
      <c r="S6" s="115"/>
      <c r="T6" s="116">
        <f t="shared" ref="T6:T69" si="0">R6+P6</f>
        <v>3602</v>
      </c>
    </row>
    <row r="7" spans="2:20" s="111" customFormat="1" ht="17.5" customHeight="1" x14ac:dyDescent="0.35">
      <c r="B7" s="112" t="str">
        <f>Data_Drop!C10</f>
        <v>Adel-Desoto-Minburn</v>
      </c>
      <c r="C7" s="113"/>
      <c r="D7" s="114">
        <f>Data_Drop!L10</f>
        <v>7983</v>
      </c>
      <c r="E7" s="114"/>
      <c r="F7" s="114">
        <f>Data_Drop!M10</f>
        <v>10</v>
      </c>
      <c r="G7" s="114"/>
      <c r="H7" s="114">
        <f>Data_Drop!N10</f>
        <v>7993</v>
      </c>
      <c r="I7" s="114"/>
      <c r="J7" s="114">
        <f>Data_Drop!W10</f>
        <v>21710</v>
      </c>
      <c r="K7" s="114"/>
      <c r="L7" s="114">
        <f>Data_Drop!X10</f>
        <v>309</v>
      </c>
      <c r="M7" s="114"/>
      <c r="N7" s="114">
        <f>Data_Drop!Y10</f>
        <v>2584</v>
      </c>
      <c r="O7" s="114"/>
      <c r="P7" s="114">
        <f>Data_Drop!Z10</f>
        <v>24603</v>
      </c>
      <c r="Q7" s="114"/>
      <c r="R7" s="114">
        <f>Data_Drop!AA10</f>
        <v>0</v>
      </c>
      <c r="S7" s="115"/>
      <c r="T7" s="116">
        <f t="shared" si="0"/>
        <v>24603</v>
      </c>
    </row>
    <row r="8" spans="2:20" s="111" customFormat="1" ht="17.5" customHeight="1" x14ac:dyDescent="0.35">
      <c r="B8" s="112" t="str">
        <f>Data_Drop!C11</f>
        <v>Akron-Westfield</v>
      </c>
      <c r="C8" s="113"/>
      <c r="D8" s="114">
        <f>Data_Drop!L11</f>
        <v>7999</v>
      </c>
      <c r="E8" s="114"/>
      <c r="F8" s="114">
        <f>Data_Drop!M11</f>
        <v>0</v>
      </c>
      <c r="G8" s="114"/>
      <c r="H8" s="114">
        <f>Data_Drop!N11</f>
        <v>7999</v>
      </c>
      <c r="I8" s="114"/>
      <c r="J8" s="114">
        <f>Data_Drop!W11</f>
        <v>0</v>
      </c>
      <c r="K8" s="114"/>
      <c r="L8" s="114">
        <f>Data_Drop!X11</f>
        <v>0</v>
      </c>
      <c r="M8" s="114"/>
      <c r="N8" s="114">
        <f>Data_Drop!Y11</f>
        <v>0</v>
      </c>
      <c r="O8" s="114"/>
      <c r="P8" s="114">
        <f>Data_Drop!Z11</f>
        <v>0</v>
      </c>
      <c r="Q8" s="114"/>
      <c r="R8" s="114">
        <f>Data_Drop!AA11</f>
        <v>6266.9000000000005</v>
      </c>
      <c r="S8" s="115"/>
      <c r="T8" s="116">
        <f t="shared" si="0"/>
        <v>6266.9000000000005</v>
      </c>
    </row>
    <row r="9" spans="2:20" s="111" customFormat="1" ht="17.5" customHeight="1" x14ac:dyDescent="0.35">
      <c r="B9" s="112" t="str">
        <f>Data_Drop!C12</f>
        <v>Albert City-Truesdale</v>
      </c>
      <c r="C9" s="113"/>
      <c r="D9" s="114">
        <f>Data_Drop!L12</f>
        <v>8029</v>
      </c>
      <c r="E9" s="114"/>
      <c r="F9" s="114">
        <f>Data_Drop!M12</f>
        <v>0</v>
      </c>
      <c r="G9" s="114"/>
      <c r="H9" s="114">
        <f>Data_Drop!N12</f>
        <v>8029</v>
      </c>
      <c r="I9" s="114"/>
      <c r="J9" s="114">
        <f>Data_Drop!W12</f>
        <v>0</v>
      </c>
      <c r="K9" s="114"/>
      <c r="L9" s="114">
        <f>Data_Drop!X12</f>
        <v>0</v>
      </c>
      <c r="M9" s="114"/>
      <c r="N9" s="114">
        <f>Data_Drop!Y12</f>
        <v>0</v>
      </c>
      <c r="O9" s="114"/>
      <c r="P9" s="114">
        <f>Data_Drop!Z12</f>
        <v>0</v>
      </c>
      <c r="Q9" s="114"/>
      <c r="R9" s="114">
        <f>Data_Drop!AA12</f>
        <v>2580.6999999999998</v>
      </c>
      <c r="S9" s="115"/>
      <c r="T9" s="116">
        <f t="shared" si="0"/>
        <v>2580.6999999999998</v>
      </c>
    </row>
    <row r="10" spans="2:20" s="111" customFormat="1" ht="17.5" customHeight="1" x14ac:dyDescent="0.35">
      <c r="B10" s="112" t="str">
        <f>Data_Drop!C13</f>
        <v>Albia</v>
      </c>
      <c r="C10" s="113"/>
      <c r="D10" s="114">
        <f>Data_Drop!L13</f>
        <v>7983</v>
      </c>
      <c r="E10" s="114"/>
      <c r="F10" s="114">
        <f>Data_Drop!M13</f>
        <v>10</v>
      </c>
      <c r="G10" s="114"/>
      <c r="H10" s="114">
        <f>Data_Drop!N13</f>
        <v>7993</v>
      </c>
      <c r="I10" s="114"/>
      <c r="J10" s="114">
        <f>Data_Drop!W13</f>
        <v>10808</v>
      </c>
      <c r="K10" s="114"/>
      <c r="L10" s="114">
        <f>Data_Drop!X13</f>
        <v>281</v>
      </c>
      <c r="M10" s="114"/>
      <c r="N10" s="114">
        <f>Data_Drop!Y13</f>
        <v>1310</v>
      </c>
      <c r="O10" s="114"/>
      <c r="P10" s="114">
        <f>Data_Drop!Z13</f>
        <v>12399</v>
      </c>
      <c r="Q10" s="114"/>
      <c r="R10" s="114">
        <f>Data_Drop!AA13</f>
        <v>0</v>
      </c>
      <c r="S10" s="115"/>
      <c r="T10" s="116">
        <f t="shared" si="0"/>
        <v>12399</v>
      </c>
    </row>
    <row r="11" spans="2:20" s="111" customFormat="1" ht="17.5" customHeight="1" x14ac:dyDescent="0.35">
      <c r="B11" s="112" t="str">
        <f>Data_Drop!C14</f>
        <v>Alburnett</v>
      </c>
      <c r="C11" s="113"/>
      <c r="D11" s="114">
        <f>Data_Drop!L14</f>
        <v>7983</v>
      </c>
      <c r="E11" s="114"/>
      <c r="F11" s="114">
        <f>Data_Drop!M14</f>
        <v>10</v>
      </c>
      <c r="G11" s="114"/>
      <c r="H11" s="114">
        <f>Data_Drop!N14</f>
        <v>7993</v>
      </c>
      <c r="I11" s="114"/>
      <c r="J11" s="114">
        <f>Data_Drop!W14</f>
        <v>5415</v>
      </c>
      <c r="K11" s="114"/>
      <c r="L11" s="114">
        <f>Data_Drop!X14</f>
        <v>154</v>
      </c>
      <c r="M11" s="114"/>
      <c r="N11" s="114">
        <f>Data_Drop!Y14</f>
        <v>443</v>
      </c>
      <c r="O11" s="114"/>
      <c r="P11" s="114">
        <f>Data_Drop!Z14</f>
        <v>6012</v>
      </c>
      <c r="Q11" s="114"/>
      <c r="R11" s="114">
        <f>Data_Drop!AA14</f>
        <v>0</v>
      </c>
      <c r="S11" s="115"/>
      <c r="T11" s="116">
        <f t="shared" si="0"/>
        <v>6012</v>
      </c>
    </row>
    <row r="12" spans="2:20" s="111" customFormat="1" ht="17.5" customHeight="1" x14ac:dyDescent="0.35">
      <c r="B12" s="112" t="str">
        <f>Data_Drop!C15</f>
        <v>Alden</v>
      </c>
      <c r="C12" s="113"/>
      <c r="D12" s="114">
        <f>Data_Drop!L15</f>
        <v>7983</v>
      </c>
      <c r="E12" s="114"/>
      <c r="F12" s="114">
        <f>Data_Drop!M15</f>
        <v>10</v>
      </c>
      <c r="G12" s="114"/>
      <c r="H12" s="114">
        <f>Data_Drop!N15</f>
        <v>7993</v>
      </c>
      <c r="I12" s="114"/>
      <c r="J12" s="114">
        <f>Data_Drop!W15</f>
        <v>2534</v>
      </c>
      <c r="K12" s="114"/>
      <c r="L12" s="114">
        <f>Data_Drop!X15</f>
        <v>229</v>
      </c>
      <c r="M12" s="114"/>
      <c r="N12" s="114">
        <f>Data_Drop!Y15</f>
        <v>145</v>
      </c>
      <c r="O12" s="114"/>
      <c r="P12" s="114">
        <f>Data_Drop!Z15</f>
        <v>2908</v>
      </c>
      <c r="Q12" s="114"/>
      <c r="R12" s="114">
        <f>Data_Drop!AA15</f>
        <v>0</v>
      </c>
      <c r="S12" s="115"/>
      <c r="T12" s="116">
        <f t="shared" si="0"/>
        <v>2908</v>
      </c>
    </row>
    <row r="13" spans="2:20" s="111" customFormat="1" ht="17.5" customHeight="1" x14ac:dyDescent="0.35">
      <c r="B13" s="112" t="str">
        <f>Data_Drop!C16</f>
        <v>Algona</v>
      </c>
      <c r="C13" s="113"/>
      <c r="D13" s="114">
        <f>Data_Drop!L16</f>
        <v>7997</v>
      </c>
      <c r="E13" s="114"/>
      <c r="F13" s="114">
        <f>Data_Drop!M16</f>
        <v>0</v>
      </c>
      <c r="G13" s="114"/>
      <c r="H13" s="114">
        <f>Data_Drop!N16</f>
        <v>7997</v>
      </c>
      <c r="I13" s="114"/>
      <c r="J13" s="114">
        <f>Data_Drop!W16</f>
        <v>0</v>
      </c>
      <c r="K13" s="114"/>
      <c r="L13" s="114">
        <f>Data_Drop!X16</f>
        <v>0</v>
      </c>
      <c r="M13" s="114"/>
      <c r="N13" s="114">
        <f>Data_Drop!Y16</f>
        <v>0</v>
      </c>
      <c r="O13" s="114"/>
      <c r="P13" s="114">
        <f>Data_Drop!Z16</f>
        <v>0</v>
      </c>
      <c r="Q13" s="114"/>
      <c r="R13" s="114">
        <f>Data_Drop!AA16</f>
        <v>17866.400000000001</v>
      </c>
      <c r="S13" s="115"/>
      <c r="T13" s="116">
        <f t="shared" si="0"/>
        <v>17866.400000000001</v>
      </c>
    </row>
    <row r="14" spans="2:20" s="111" customFormat="1" ht="17.5" customHeight="1" x14ac:dyDescent="0.35">
      <c r="B14" s="112" t="str">
        <f>Data_Drop!C17</f>
        <v>Allamakee</v>
      </c>
      <c r="C14" s="113"/>
      <c r="D14" s="114">
        <f>Data_Drop!L17</f>
        <v>8030</v>
      </c>
      <c r="E14" s="114"/>
      <c r="F14" s="114">
        <f>Data_Drop!M17</f>
        <v>0</v>
      </c>
      <c r="G14" s="114"/>
      <c r="H14" s="114">
        <f>Data_Drop!N17</f>
        <v>8030</v>
      </c>
      <c r="I14" s="114"/>
      <c r="J14" s="114">
        <f>Data_Drop!W17</f>
        <v>0</v>
      </c>
      <c r="K14" s="114"/>
      <c r="L14" s="114">
        <f>Data_Drop!X17</f>
        <v>0</v>
      </c>
      <c r="M14" s="114"/>
      <c r="N14" s="114">
        <f>Data_Drop!Y17</f>
        <v>0</v>
      </c>
      <c r="O14" s="114"/>
      <c r="P14" s="114">
        <f>Data_Drop!Z17</f>
        <v>0</v>
      </c>
      <c r="Q14" s="114"/>
      <c r="R14" s="114">
        <f>Data_Drop!AA17</f>
        <v>13257.5</v>
      </c>
      <c r="S14" s="115"/>
      <c r="T14" s="116">
        <f t="shared" si="0"/>
        <v>13257.5</v>
      </c>
    </row>
    <row r="15" spans="2:20" s="111" customFormat="1" ht="17.5" customHeight="1" x14ac:dyDescent="0.35">
      <c r="B15" s="112" t="str">
        <f>Data_Drop!C18</f>
        <v>North Butler</v>
      </c>
      <c r="C15" s="113"/>
      <c r="D15" s="114">
        <f>Data_Drop!L18</f>
        <v>8035</v>
      </c>
      <c r="E15" s="114"/>
      <c r="F15" s="114">
        <f>Data_Drop!M18</f>
        <v>0</v>
      </c>
      <c r="G15" s="114"/>
      <c r="H15" s="114">
        <f>Data_Drop!N18</f>
        <v>8035</v>
      </c>
      <c r="I15" s="114"/>
      <c r="J15" s="114">
        <f>Data_Drop!W18</f>
        <v>0</v>
      </c>
      <c r="K15" s="114"/>
      <c r="L15" s="114">
        <f>Data_Drop!X18</f>
        <v>0</v>
      </c>
      <c r="M15" s="114"/>
      <c r="N15" s="114">
        <f>Data_Drop!Y18</f>
        <v>0</v>
      </c>
      <c r="O15" s="114"/>
      <c r="P15" s="114">
        <f>Data_Drop!Z18</f>
        <v>0</v>
      </c>
      <c r="Q15" s="114"/>
      <c r="R15" s="114">
        <f>Data_Drop!AA18</f>
        <v>6332.4</v>
      </c>
      <c r="S15" s="115"/>
      <c r="T15" s="116">
        <f t="shared" si="0"/>
        <v>6332.4</v>
      </c>
    </row>
    <row r="16" spans="2:20" s="111" customFormat="1" ht="17.5" customHeight="1" x14ac:dyDescent="0.35">
      <c r="B16" s="112" t="str">
        <f>Data_Drop!C19</f>
        <v>Alta-Aurelia</v>
      </c>
      <c r="C16" s="113"/>
      <c r="D16" s="114">
        <f>Data_Drop!L19</f>
        <v>7983</v>
      </c>
      <c r="E16" s="114"/>
      <c r="F16" s="114">
        <f>Data_Drop!M19</f>
        <v>10</v>
      </c>
      <c r="G16" s="114"/>
      <c r="H16" s="114">
        <f>Data_Drop!N19</f>
        <v>7993</v>
      </c>
      <c r="I16" s="114"/>
      <c r="J16" s="114">
        <f>Data_Drop!W19</f>
        <v>8556</v>
      </c>
      <c r="K16" s="114"/>
      <c r="L16" s="114">
        <f>Data_Drop!X19</f>
        <v>404</v>
      </c>
      <c r="M16" s="114"/>
      <c r="N16" s="114">
        <f>Data_Drop!Y19</f>
        <v>758</v>
      </c>
      <c r="O16" s="114"/>
      <c r="P16" s="114">
        <f>Data_Drop!Z19</f>
        <v>9718</v>
      </c>
      <c r="Q16" s="114"/>
      <c r="R16" s="114">
        <f>Data_Drop!AA19</f>
        <v>0</v>
      </c>
      <c r="S16" s="115"/>
      <c r="T16" s="116">
        <f t="shared" si="0"/>
        <v>9718</v>
      </c>
    </row>
    <row r="17" spans="2:20" s="111" customFormat="1" ht="17.5" customHeight="1" x14ac:dyDescent="0.35">
      <c r="B17" s="112" t="str">
        <f>Data_Drop!C20</f>
        <v>Ames</v>
      </c>
      <c r="C17" s="113"/>
      <c r="D17" s="114">
        <f>Data_Drop!L20</f>
        <v>8038</v>
      </c>
      <c r="E17" s="114"/>
      <c r="F17" s="114">
        <f>Data_Drop!M20</f>
        <v>0</v>
      </c>
      <c r="G17" s="114"/>
      <c r="H17" s="114">
        <f>Data_Drop!N20</f>
        <v>8038</v>
      </c>
      <c r="I17" s="114"/>
      <c r="J17" s="114">
        <f>Data_Drop!W20</f>
        <v>0</v>
      </c>
      <c r="K17" s="114"/>
      <c r="L17" s="114">
        <f>Data_Drop!X20</f>
        <v>0</v>
      </c>
      <c r="M17" s="114"/>
      <c r="N17" s="114">
        <f>Data_Drop!Y20</f>
        <v>0</v>
      </c>
      <c r="O17" s="114"/>
      <c r="P17" s="114">
        <f>Data_Drop!Z20</f>
        <v>0</v>
      </c>
      <c r="Q17" s="114"/>
      <c r="R17" s="114">
        <f>Data_Drop!AA20</f>
        <v>53099.799999999996</v>
      </c>
      <c r="S17" s="115"/>
      <c r="T17" s="116">
        <f t="shared" si="0"/>
        <v>53099.799999999996</v>
      </c>
    </row>
    <row r="18" spans="2:20" s="111" customFormat="1" ht="17.5" customHeight="1" x14ac:dyDescent="0.35">
      <c r="B18" s="112" t="str">
        <f>Data_Drop!C21</f>
        <v>Anamosa</v>
      </c>
      <c r="C18" s="113"/>
      <c r="D18" s="114">
        <f>Data_Drop!L21</f>
        <v>7983</v>
      </c>
      <c r="E18" s="114"/>
      <c r="F18" s="114">
        <f>Data_Drop!M21</f>
        <v>10</v>
      </c>
      <c r="G18" s="114"/>
      <c r="H18" s="114">
        <f>Data_Drop!N21</f>
        <v>7993</v>
      </c>
      <c r="I18" s="114"/>
      <c r="J18" s="114">
        <f>Data_Drop!W21</f>
        <v>12022</v>
      </c>
      <c r="K18" s="114"/>
      <c r="L18" s="114">
        <f>Data_Drop!X21</f>
        <v>275</v>
      </c>
      <c r="M18" s="114"/>
      <c r="N18" s="114">
        <f>Data_Drop!Y21</f>
        <v>1142</v>
      </c>
      <c r="O18" s="114"/>
      <c r="P18" s="114">
        <f>Data_Drop!Z21</f>
        <v>13439</v>
      </c>
      <c r="Q18" s="114"/>
      <c r="R18" s="114">
        <f>Data_Drop!AA21</f>
        <v>0</v>
      </c>
      <c r="S18" s="115"/>
      <c r="T18" s="116">
        <f t="shared" si="0"/>
        <v>13439</v>
      </c>
    </row>
    <row r="19" spans="2:20" s="111" customFormat="1" ht="17.5" customHeight="1" x14ac:dyDescent="0.35">
      <c r="B19" s="112" t="str">
        <f>Data_Drop!C22</f>
        <v>Andrew</v>
      </c>
      <c r="C19" s="113"/>
      <c r="D19" s="114">
        <f>Data_Drop!L22</f>
        <v>8013</v>
      </c>
      <c r="E19" s="114"/>
      <c r="F19" s="114">
        <f>Data_Drop!M22</f>
        <v>0</v>
      </c>
      <c r="G19" s="114"/>
      <c r="H19" s="114">
        <f>Data_Drop!N22</f>
        <v>8013</v>
      </c>
      <c r="I19" s="114"/>
      <c r="J19" s="114">
        <f>Data_Drop!W22</f>
        <v>0</v>
      </c>
      <c r="K19" s="114"/>
      <c r="L19" s="114">
        <f>Data_Drop!X22</f>
        <v>0</v>
      </c>
      <c r="M19" s="114"/>
      <c r="N19" s="114">
        <f>Data_Drop!Y22</f>
        <v>0</v>
      </c>
      <c r="O19" s="114"/>
      <c r="P19" s="114">
        <f>Data_Drop!Z22</f>
        <v>0</v>
      </c>
      <c r="Q19" s="114"/>
      <c r="R19" s="114">
        <f>Data_Drop!AA22</f>
        <v>2720.8999999999996</v>
      </c>
      <c r="S19" s="115"/>
      <c r="T19" s="116">
        <f t="shared" si="0"/>
        <v>2720.8999999999996</v>
      </c>
    </row>
    <row r="20" spans="2:20" s="111" customFormat="1" ht="17.5" customHeight="1" x14ac:dyDescent="0.35">
      <c r="B20" s="112" t="str">
        <f>Data_Drop!C23</f>
        <v>Ankeny</v>
      </c>
      <c r="C20" s="113"/>
      <c r="D20" s="114">
        <f>Data_Drop!L23</f>
        <v>7983</v>
      </c>
      <c r="E20" s="114"/>
      <c r="F20" s="114">
        <f>Data_Drop!M23</f>
        <v>10</v>
      </c>
      <c r="G20" s="114"/>
      <c r="H20" s="114">
        <f>Data_Drop!N23</f>
        <v>7993</v>
      </c>
      <c r="I20" s="114"/>
      <c r="J20" s="114">
        <f>Data_Drop!W23</f>
        <v>127538</v>
      </c>
      <c r="K20" s="114"/>
      <c r="L20" s="114">
        <f>Data_Drop!X23</f>
        <v>3139</v>
      </c>
      <c r="M20" s="114"/>
      <c r="N20" s="114">
        <f>Data_Drop!Y23</f>
        <v>14213</v>
      </c>
      <c r="O20" s="114"/>
      <c r="P20" s="114">
        <f>Data_Drop!Z23</f>
        <v>144890</v>
      </c>
      <c r="Q20" s="114"/>
      <c r="R20" s="114">
        <f>Data_Drop!AA23</f>
        <v>0</v>
      </c>
      <c r="S20" s="115"/>
      <c r="T20" s="116">
        <f t="shared" si="0"/>
        <v>144890</v>
      </c>
    </row>
    <row r="21" spans="2:20" s="111" customFormat="1" ht="17.5" customHeight="1" x14ac:dyDescent="0.35">
      <c r="B21" s="112" t="str">
        <f>Data_Drop!C24</f>
        <v>Aplington-Parkersburg</v>
      </c>
      <c r="C21" s="113"/>
      <c r="D21" s="114">
        <f>Data_Drop!L24</f>
        <v>7983</v>
      </c>
      <c r="E21" s="114"/>
      <c r="F21" s="114">
        <f>Data_Drop!M24</f>
        <v>10</v>
      </c>
      <c r="G21" s="114"/>
      <c r="H21" s="114">
        <f>Data_Drop!N24</f>
        <v>7993</v>
      </c>
      <c r="I21" s="114"/>
      <c r="J21" s="114">
        <f>Data_Drop!W24</f>
        <v>7942</v>
      </c>
      <c r="K21" s="114"/>
      <c r="L21" s="114">
        <f>Data_Drop!X24</f>
        <v>283</v>
      </c>
      <c r="M21" s="114"/>
      <c r="N21" s="114">
        <f>Data_Drop!Y24</f>
        <v>1175</v>
      </c>
      <c r="O21" s="114"/>
      <c r="P21" s="114">
        <f>Data_Drop!Z24</f>
        <v>9400</v>
      </c>
      <c r="Q21" s="114"/>
      <c r="R21" s="114">
        <f>Data_Drop!AA24</f>
        <v>0</v>
      </c>
      <c r="S21" s="115"/>
      <c r="T21" s="116">
        <f t="shared" si="0"/>
        <v>9400</v>
      </c>
    </row>
    <row r="22" spans="2:20" s="111" customFormat="1" ht="17.5" customHeight="1" x14ac:dyDescent="0.35">
      <c r="B22" s="112" t="str">
        <f>Data_Drop!C25</f>
        <v>North Union</v>
      </c>
      <c r="C22" s="113"/>
      <c r="D22" s="114">
        <f>Data_Drop!L25</f>
        <v>8018</v>
      </c>
      <c r="E22" s="114"/>
      <c r="F22" s="114">
        <f>Data_Drop!M25</f>
        <v>0</v>
      </c>
      <c r="G22" s="114"/>
      <c r="H22" s="114">
        <f>Data_Drop!N25</f>
        <v>8018</v>
      </c>
      <c r="I22" s="114"/>
      <c r="J22" s="114">
        <f>Data_Drop!W25</f>
        <v>0</v>
      </c>
      <c r="K22" s="114"/>
      <c r="L22" s="114">
        <f>Data_Drop!X25</f>
        <v>0</v>
      </c>
      <c r="M22" s="114"/>
      <c r="N22" s="114">
        <f>Data_Drop!Y25</f>
        <v>0</v>
      </c>
      <c r="O22" s="114"/>
      <c r="P22" s="114">
        <f>Data_Drop!Z25</f>
        <v>0</v>
      </c>
      <c r="Q22" s="114"/>
      <c r="R22" s="114">
        <f>Data_Drop!AA25</f>
        <v>4666.7</v>
      </c>
      <c r="S22" s="115"/>
      <c r="T22" s="116">
        <f t="shared" si="0"/>
        <v>4666.7</v>
      </c>
    </row>
    <row r="23" spans="2:20" s="111" customFormat="1" ht="17.5" customHeight="1" x14ac:dyDescent="0.35">
      <c r="B23" s="112" t="str">
        <f>Data_Drop!C26</f>
        <v>Ar-We-Va</v>
      </c>
      <c r="C23" s="113"/>
      <c r="D23" s="114">
        <f>Data_Drop!L26</f>
        <v>7983</v>
      </c>
      <c r="E23" s="114"/>
      <c r="F23" s="114">
        <f>Data_Drop!M26</f>
        <v>10</v>
      </c>
      <c r="G23" s="114"/>
      <c r="H23" s="114">
        <f>Data_Drop!N26</f>
        <v>7993</v>
      </c>
      <c r="I23" s="114"/>
      <c r="J23" s="114">
        <f>Data_Drop!W26</f>
        <v>2817</v>
      </c>
      <c r="K23" s="114"/>
      <c r="L23" s="114">
        <f>Data_Drop!X26</f>
        <v>364</v>
      </c>
      <c r="M23" s="114"/>
      <c r="N23" s="114">
        <f>Data_Drop!Y26</f>
        <v>327</v>
      </c>
      <c r="O23" s="114"/>
      <c r="P23" s="114">
        <f>Data_Drop!Z26</f>
        <v>3508</v>
      </c>
      <c r="Q23" s="114"/>
      <c r="R23" s="114">
        <f>Data_Drop!AA26</f>
        <v>0</v>
      </c>
      <c r="S23" s="115"/>
      <c r="T23" s="116">
        <f t="shared" si="0"/>
        <v>3508</v>
      </c>
    </row>
    <row r="24" spans="2:20" s="111" customFormat="1" ht="17.5" customHeight="1" x14ac:dyDescent="0.35">
      <c r="B24" s="112" t="str">
        <f>Data_Drop!C27</f>
        <v>Atlantic</v>
      </c>
      <c r="C24" s="113"/>
      <c r="D24" s="114">
        <f>Data_Drop!L27</f>
        <v>7983</v>
      </c>
      <c r="E24" s="114"/>
      <c r="F24" s="114">
        <f>Data_Drop!M27</f>
        <v>10</v>
      </c>
      <c r="G24" s="114"/>
      <c r="H24" s="114">
        <f>Data_Drop!N27</f>
        <v>7993</v>
      </c>
      <c r="I24" s="114"/>
      <c r="J24" s="114">
        <f>Data_Drop!W27</f>
        <v>14523</v>
      </c>
      <c r="K24" s="114"/>
      <c r="L24" s="114">
        <f>Data_Drop!X27</f>
        <v>458</v>
      </c>
      <c r="M24" s="114"/>
      <c r="N24" s="114">
        <f>Data_Drop!Y27</f>
        <v>2593</v>
      </c>
      <c r="O24" s="114"/>
      <c r="P24" s="114">
        <f>Data_Drop!Z27</f>
        <v>17574</v>
      </c>
      <c r="Q24" s="114"/>
      <c r="R24" s="114">
        <f>Data_Drop!AA27</f>
        <v>0</v>
      </c>
      <c r="S24" s="115"/>
      <c r="T24" s="116">
        <f t="shared" si="0"/>
        <v>17574</v>
      </c>
    </row>
    <row r="25" spans="2:20" s="111" customFormat="1" ht="17.5" customHeight="1" x14ac:dyDescent="0.35">
      <c r="B25" s="112" t="str">
        <f>Data_Drop!C28</f>
        <v>Audubon</v>
      </c>
      <c r="C25" s="113"/>
      <c r="D25" s="114">
        <f>Data_Drop!L28</f>
        <v>8027</v>
      </c>
      <c r="E25" s="114"/>
      <c r="F25" s="114">
        <f>Data_Drop!M28</f>
        <v>0</v>
      </c>
      <c r="G25" s="114"/>
      <c r="H25" s="114">
        <f>Data_Drop!N28</f>
        <v>8027</v>
      </c>
      <c r="I25" s="114"/>
      <c r="J25" s="114">
        <f>Data_Drop!W28</f>
        <v>0</v>
      </c>
      <c r="K25" s="114"/>
      <c r="L25" s="114">
        <f>Data_Drop!X28</f>
        <v>0</v>
      </c>
      <c r="M25" s="114"/>
      <c r="N25" s="114">
        <f>Data_Drop!Y28</f>
        <v>0</v>
      </c>
      <c r="O25" s="114"/>
      <c r="P25" s="114">
        <f>Data_Drop!Z28</f>
        <v>0</v>
      </c>
      <c r="Q25" s="114"/>
      <c r="R25" s="114">
        <f>Data_Drop!AA28</f>
        <v>5877.2000000000007</v>
      </c>
      <c r="S25" s="115"/>
      <c r="T25" s="116">
        <f t="shared" si="0"/>
        <v>5877.2000000000007</v>
      </c>
    </row>
    <row r="26" spans="2:20" s="111" customFormat="1" ht="17.5" customHeight="1" x14ac:dyDescent="0.35">
      <c r="B26" s="112" t="str">
        <f>Data_Drop!C29</f>
        <v>AHSTW</v>
      </c>
      <c r="C26" s="113"/>
      <c r="D26" s="114">
        <f>Data_Drop!L29</f>
        <v>7993</v>
      </c>
      <c r="E26" s="114"/>
      <c r="F26" s="114">
        <f>Data_Drop!M29</f>
        <v>0</v>
      </c>
      <c r="G26" s="114"/>
      <c r="H26" s="114">
        <f>Data_Drop!N29</f>
        <v>7993</v>
      </c>
      <c r="I26" s="114"/>
      <c r="J26" s="114">
        <f>Data_Drop!W29</f>
        <v>0</v>
      </c>
      <c r="K26" s="114"/>
      <c r="L26" s="114">
        <f>Data_Drop!X29</f>
        <v>0</v>
      </c>
      <c r="M26" s="114"/>
      <c r="N26" s="114">
        <f>Data_Drop!Y29</f>
        <v>0</v>
      </c>
      <c r="O26" s="114"/>
      <c r="P26" s="114">
        <f>Data_Drop!Z29</f>
        <v>0</v>
      </c>
      <c r="Q26" s="114"/>
      <c r="R26" s="114">
        <f>Data_Drop!AA29</f>
        <v>9224.5</v>
      </c>
      <c r="S26" s="115"/>
      <c r="T26" s="116">
        <f t="shared" si="0"/>
        <v>9224.5</v>
      </c>
    </row>
    <row r="27" spans="2:20" s="111" customFormat="1" ht="17.5" customHeight="1" x14ac:dyDescent="0.35">
      <c r="B27" s="112" t="str">
        <f>Data_Drop!C30</f>
        <v>Ballard</v>
      </c>
      <c r="C27" s="113"/>
      <c r="D27" s="114">
        <f>Data_Drop!L30</f>
        <v>7983</v>
      </c>
      <c r="E27" s="114"/>
      <c r="F27" s="114">
        <f>Data_Drop!M30</f>
        <v>10</v>
      </c>
      <c r="G27" s="114"/>
      <c r="H27" s="114">
        <f>Data_Drop!N30</f>
        <v>7993</v>
      </c>
      <c r="I27" s="114"/>
      <c r="J27" s="114">
        <f>Data_Drop!W30</f>
        <v>17674</v>
      </c>
      <c r="K27" s="114"/>
      <c r="L27" s="114">
        <f>Data_Drop!X30</f>
        <v>271</v>
      </c>
      <c r="M27" s="114"/>
      <c r="N27" s="114">
        <f>Data_Drop!Y30</f>
        <v>1745</v>
      </c>
      <c r="O27" s="114"/>
      <c r="P27" s="114">
        <f>Data_Drop!Z30</f>
        <v>19690</v>
      </c>
      <c r="Q27" s="114"/>
      <c r="R27" s="114">
        <f>Data_Drop!AA30</f>
        <v>0</v>
      </c>
      <c r="S27" s="115"/>
      <c r="T27" s="116">
        <f t="shared" si="0"/>
        <v>19690</v>
      </c>
    </row>
    <row r="28" spans="2:20" s="111" customFormat="1" ht="17.5" customHeight="1" x14ac:dyDescent="0.35">
      <c r="B28" s="112" t="str">
        <f>Data_Drop!C31</f>
        <v>Baxter</v>
      </c>
      <c r="C28" s="113"/>
      <c r="D28" s="114">
        <f>Data_Drop!L31</f>
        <v>7983</v>
      </c>
      <c r="E28" s="114"/>
      <c r="F28" s="114">
        <f>Data_Drop!M31</f>
        <v>10</v>
      </c>
      <c r="G28" s="114"/>
      <c r="H28" s="114">
        <f>Data_Drop!N31</f>
        <v>7993</v>
      </c>
      <c r="I28" s="114"/>
      <c r="J28" s="114">
        <f>Data_Drop!W31</f>
        <v>3411</v>
      </c>
      <c r="K28" s="114"/>
      <c r="L28" s="114">
        <f>Data_Drop!X31</f>
        <v>265</v>
      </c>
      <c r="M28" s="114"/>
      <c r="N28" s="114">
        <f>Data_Drop!Y31</f>
        <v>375</v>
      </c>
      <c r="O28" s="114"/>
      <c r="P28" s="114">
        <f>Data_Drop!Z31</f>
        <v>4051</v>
      </c>
      <c r="Q28" s="114"/>
      <c r="R28" s="114">
        <f>Data_Drop!AA31</f>
        <v>0</v>
      </c>
      <c r="S28" s="115"/>
      <c r="T28" s="116">
        <f t="shared" si="0"/>
        <v>4051</v>
      </c>
    </row>
    <row r="29" spans="2:20" s="111" customFormat="1" ht="17.5" customHeight="1" x14ac:dyDescent="0.35">
      <c r="B29" s="112" t="str">
        <f>Data_Drop!C32</f>
        <v>BCLUW</v>
      </c>
      <c r="C29" s="113"/>
      <c r="D29" s="114">
        <f>Data_Drop!L32</f>
        <v>8029</v>
      </c>
      <c r="E29" s="114"/>
      <c r="F29" s="114">
        <f>Data_Drop!M32</f>
        <v>0</v>
      </c>
      <c r="G29" s="114"/>
      <c r="H29" s="114">
        <f>Data_Drop!N32</f>
        <v>8029</v>
      </c>
      <c r="I29" s="114"/>
      <c r="J29" s="114">
        <f>Data_Drop!W32</f>
        <v>0</v>
      </c>
      <c r="K29" s="114"/>
      <c r="L29" s="114">
        <f>Data_Drop!X32</f>
        <v>0</v>
      </c>
      <c r="M29" s="114"/>
      <c r="N29" s="114">
        <f>Data_Drop!Y32</f>
        <v>0</v>
      </c>
      <c r="O29" s="114"/>
      <c r="P29" s="114">
        <f>Data_Drop!Z32</f>
        <v>0</v>
      </c>
      <c r="Q29" s="114"/>
      <c r="R29" s="114">
        <f>Data_Drop!AA32</f>
        <v>5187.8999999999996</v>
      </c>
      <c r="S29" s="115"/>
      <c r="T29" s="116">
        <f t="shared" si="0"/>
        <v>5187.8999999999996</v>
      </c>
    </row>
    <row r="30" spans="2:20" s="111" customFormat="1" ht="17.5" customHeight="1" x14ac:dyDescent="0.35">
      <c r="B30" s="112" t="str">
        <f>Data_Drop!C33</f>
        <v>Bedford</v>
      </c>
      <c r="C30" s="113"/>
      <c r="D30" s="114">
        <f>Data_Drop!L33</f>
        <v>7983</v>
      </c>
      <c r="E30" s="114"/>
      <c r="F30" s="114">
        <f>Data_Drop!M33</f>
        <v>10</v>
      </c>
      <c r="G30" s="114"/>
      <c r="H30" s="114">
        <f>Data_Drop!N33</f>
        <v>7993</v>
      </c>
      <c r="I30" s="114"/>
      <c r="J30" s="114">
        <f>Data_Drop!W33</f>
        <v>4985</v>
      </c>
      <c r="K30" s="114"/>
      <c r="L30" s="114">
        <f>Data_Drop!X33</f>
        <v>213</v>
      </c>
      <c r="M30" s="114"/>
      <c r="N30" s="114">
        <f>Data_Drop!Y33</f>
        <v>669</v>
      </c>
      <c r="O30" s="114"/>
      <c r="P30" s="114">
        <f>Data_Drop!Z33</f>
        <v>5867</v>
      </c>
      <c r="Q30" s="114"/>
      <c r="R30" s="114">
        <f>Data_Drop!AA33</f>
        <v>0</v>
      </c>
      <c r="S30" s="115"/>
      <c r="T30" s="116">
        <f t="shared" si="0"/>
        <v>5867</v>
      </c>
    </row>
    <row r="31" spans="2:20" s="111" customFormat="1" ht="17.5" customHeight="1" x14ac:dyDescent="0.35">
      <c r="B31" s="112" t="str">
        <f>Data_Drop!C34</f>
        <v>Belle Plaine</v>
      </c>
      <c r="C31" s="113"/>
      <c r="D31" s="114">
        <f>Data_Drop!L34</f>
        <v>7983</v>
      </c>
      <c r="E31" s="114"/>
      <c r="F31" s="114">
        <f>Data_Drop!M34</f>
        <v>10</v>
      </c>
      <c r="G31" s="114"/>
      <c r="H31" s="114">
        <f>Data_Drop!N34</f>
        <v>7993</v>
      </c>
      <c r="I31" s="114"/>
      <c r="J31" s="114">
        <f>Data_Drop!W34</f>
        <v>4666</v>
      </c>
      <c r="K31" s="114"/>
      <c r="L31" s="114">
        <f>Data_Drop!X34</f>
        <v>252</v>
      </c>
      <c r="M31" s="114"/>
      <c r="N31" s="114">
        <f>Data_Drop!Y34</f>
        <v>584</v>
      </c>
      <c r="O31" s="114"/>
      <c r="P31" s="114">
        <f>Data_Drop!Z34</f>
        <v>5502</v>
      </c>
      <c r="Q31" s="114"/>
      <c r="R31" s="114">
        <f>Data_Drop!AA34</f>
        <v>0</v>
      </c>
      <c r="S31" s="115"/>
      <c r="T31" s="116">
        <f t="shared" si="0"/>
        <v>5502</v>
      </c>
    </row>
    <row r="32" spans="2:20" s="111" customFormat="1" ht="17.5" customHeight="1" x14ac:dyDescent="0.35">
      <c r="B32" s="112" t="str">
        <f>Data_Drop!C35</f>
        <v>Bellevue</v>
      </c>
      <c r="C32" s="113"/>
      <c r="D32" s="114">
        <f>Data_Drop!L35</f>
        <v>8005</v>
      </c>
      <c r="E32" s="114"/>
      <c r="F32" s="114">
        <f>Data_Drop!M35</f>
        <v>0</v>
      </c>
      <c r="G32" s="114"/>
      <c r="H32" s="114">
        <f>Data_Drop!N35</f>
        <v>8005</v>
      </c>
      <c r="I32" s="114"/>
      <c r="J32" s="114">
        <f>Data_Drop!W35</f>
        <v>0</v>
      </c>
      <c r="K32" s="114"/>
      <c r="L32" s="114">
        <f>Data_Drop!X35</f>
        <v>0</v>
      </c>
      <c r="M32" s="114"/>
      <c r="N32" s="114">
        <f>Data_Drop!Y35</f>
        <v>0</v>
      </c>
      <c r="O32" s="114"/>
      <c r="P32" s="114">
        <f>Data_Drop!Z35</f>
        <v>0</v>
      </c>
      <c r="Q32" s="114"/>
      <c r="R32" s="114">
        <f>Data_Drop!AA35</f>
        <v>6658.5</v>
      </c>
      <c r="S32" s="115"/>
      <c r="T32" s="116">
        <f t="shared" si="0"/>
        <v>6658.5</v>
      </c>
    </row>
    <row r="33" spans="2:20" s="111" customFormat="1" ht="17.5" customHeight="1" x14ac:dyDescent="0.35">
      <c r="B33" s="112" t="str">
        <f>Data_Drop!C36</f>
        <v>Belmond-Klemme</v>
      </c>
      <c r="C33" s="113"/>
      <c r="D33" s="114">
        <f>Data_Drop!L36</f>
        <v>7983</v>
      </c>
      <c r="E33" s="114"/>
      <c r="F33" s="114">
        <f>Data_Drop!M36</f>
        <v>10</v>
      </c>
      <c r="G33" s="114"/>
      <c r="H33" s="114">
        <f>Data_Drop!N36</f>
        <v>7993</v>
      </c>
      <c r="I33" s="114"/>
      <c r="J33" s="114">
        <f>Data_Drop!W36</f>
        <v>7054</v>
      </c>
      <c r="K33" s="114"/>
      <c r="L33" s="114">
        <f>Data_Drop!X36</f>
        <v>264</v>
      </c>
      <c r="M33" s="114"/>
      <c r="N33" s="114">
        <f>Data_Drop!Y36</f>
        <v>964</v>
      </c>
      <c r="O33" s="114"/>
      <c r="P33" s="114">
        <f>Data_Drop!Z36</f>
        <v>8282</v>
      </c>
      <c r="Q33" s="114"/>
      <c r="R33" s="114">
        <f>Data_Drop!AA36</f>
        <v>0</v>
      </c>
      <c r="S33" s="115"/>
      <c r="T33" s="116">
        <f t="shared" si="0"/>
        <v>8282</v>
      </c>
    </row>
    <row r="34" spans="2:20" s="111" customFormat="1" ht="17.5" customHeight="1" x14ac:dyDescent="0.35">
      <c r="B34" s="112" t="str">
        <f>Data_Drop!C37</f>
        <v>Bennett</v>
      </c>
      <c r="C34" s="113"/>
      <c r="D34" s="114">
        <f>Data_Drop!L37</f>
        <v>8079</v>
      </c>
      <c r="E34" s="114"/>
      <c r="F34" s="114">
        <f>Data_Drop!M37</f>
        <v>0</v>
      </c>
      <c r="G34" s="114"/>
      <c r="H34" s="114">
        <f>Data_Drop!N37</f>
        <v>8079</v>
      </c>
      <c r="I34" s="114"/>
      <c r="J34" s="114">
        <f>Data_Drop!W37</f>
        <v>0</v>
      </c>
      <c r="K34" s="114"/>
      <c r="L34" s="114">
        <f>Data_Drop!X37</f>
        <v>0</v>
      </c>
      <c r="M34" s="114"/>
      <c r="N34" s="114">
        <f>Data_Drop!Y37</f>
        <v>0</v>
      </c>
      <c r="O34" s="114"/>
      <c r="P34" s="114">
        <f>Data_Drop!Z37</f>
        <v>0</v>
      </c>
      <c r="Q34" s="114"/>
      <c r="R34" s="114">
        <f>Data_Drop!AA37</f>
        <v>2058.3000000000002</v>
      </c>
      <c r="S34" s="115"/>
      <c r="T34" s="116">
        <f t="shared" si="0"/>
        <v>2058.3000000000002</v>
      </c>
    </row>
    <row r="35" spans="2:20" s="111" customFormat="1" ht="17.5" customHeight="1" x14ac:dyDescent="0.35">
      <c r="B35" s="112" t="str">
        <f>Data_Drop!C38</f>
        <v>Benton</v>
      </c>
      <c r="C35" s="113"/>
      <c r="D35" s="114">
        <f>Data_Drop!L38</f>
        <v>8013</v>
      </c>
      <c r="E35" s="114"/>
      <c r="F35" s="114">
        <f>Data_Drop!M38</f>
        <v>0</v>
      </c>
      <c r="G35" s="114"/>
      <c r="H35" s="114">
        <f>Data_Drop!N38</f>
        <v>8013</v>
      </c>
      <c r="I35" s="114"/>
      <c r="J35" s="114">
        <f>Data_Drop!W38</f>
        <v>0</v>
      </c>
      <c r="K35" s="114"/>
      <c r="L35" s="114">
        <f>Data_Drop!X38</f>
        <v>0</v>
      </c>
      <c r="M35" s="114"/>
      <c r="N35" s="114">
        <f>Data_Drop!Y38</f>
        <v>0</v>
      </c>
      <c r="O35" s="114"/>
      <c r="P35" s="114">
        <f>Data_Drop!Z38</f>
        <v>0</v>
      </c>
      <c r="Q35" s="114"/>
      <c r="R35" s="114">
        <f>Data_Drop!AA38</f>
        <v>16293.099999999999</v>
      </c>
      <c r="S35" s="115"/>
      <c r="T35" s="116">
        <f t="shared" si="0"/>
        <v>16293.099999999999</v>
      </c>
    </row>
    <row r="36" spans="2:20" s="111" customFormat="1" ht="17.5" customHeight="1" x14ac:dyDescent="0.35">
      <c r="B36" s="112" t="str">
        <f>Data_Drop!C39</f>
        <v>Bettendorf</v>
      </c>
      <c r="C36" s="113"/>
      <c r="D36" s="114">
        <f>Data_Drop!L39</f>
        <v>8022</v>
      </c>
      <c r="E36" s="114"/>
      <c r="F36" s="114">
        <f>Data_Drop!M39</f>
        <v>0</v>
      </c>
      <c r="G36" s="114"/>
      <c r="H36" s="114">
        <f>Data_Drop!N39</f>
        <v>8022</v>
      </c>
      <c r="I36" s="114"/>
      <c r="J36" s="114">
        <f>Data_Drop!W39</f>
        <v>0</v>
      </c>
      <c r="K36" s="114"/>
      <c r="L36" s="114">
        <f>Data_Drop!X39</f>
        <v>0</v>
      </c>
      <c r="M36" s="114"/>
      <c r="N36" s="114">
        <f>Data_Drop!Y39</f>
        <v>0</v>
      </c>
      <c r="O36" s="114"/>
      <c r="P36" s="114">
        <f>Data_Drop!Z39</f>
        <v>0</v>
      </c>
      <c r="Q36" s="114"/>
      <c r="R36" s="114">
        <f>Data_Drop!AA39</f>
        <v>44003.8</v>
      </c>
      <c r="S36" s="115"/>
      <c r="T36" s="116">
        <f t="shared" si="0"/>
        <v>44003.8</v>
      </c>
    </row>
    <row r="37" spans="2:20" s="111" customFormat="1" ht="17.5" customHeight="1" x14ac:dyDescent="0.35">
      <c r="B37" s="112" t="str">
        <f>Data_Drop!C40</f>
        <v>Eddyville-Blakesburg-Fremont</v>
      </c>
      <c r="C37" s="113"/>
      <c r="D37" s="114">
        <f>Data_Drop!L40</f>
        <v>7983</v>
      </c>
      <c r="E37" s="114"/>
      <c r="F37" s="114">
        <f>Data_Drop!M40</f>
        <v>10</v>
      </c>
      <c r="G37" s="114"/>
      <c r="H37" s="114">
        <f>Data_Drop!N40</f>
        <v>7993</v>
      </c>
      <c r="I37" s="114"/>
      <c r="J37" s="114">
        <f>Data_Drop!W40</f>
        <v>7891</v>
      </c>
      <c r="K37" s="114"/>
      <c r="L37" s="114">
        <f>Data_Drop!X40</f>
        <v>227</v>
      </c>
      <c r="M37" s="114"/>
      <c r="N37" s="114">
        <f>Data_Drop!Y40</f>
        <v>792</v>
      </c>
      <c r="O37" s="114"/>
      <c r="P37" s="114">
        <f>Data_Drop!Z40</f>
        <v>8910</v>
      </c>
      <c r="Q37" s="114"/>
      <c r="R37" s="114">
        <f>Data_Drop!AA40</f>
        <v>0</v>
      </c>
      <c r="S37" s="115"/>
      <c r="T37" s="116">
        <f t="shared" si="0"/>
        <v>8910</v>
      </c>
    </row>
    <row r="38" spans="2:20" s="111" customFormat="1" ht="17.5" customHeight="1" x14ac:dyDescent="0.35">
      <c r="B38" s="112" t="str">
        <f>Data_Drop!C41</f>
        <v>Bondurant-Farrar</v>
      </c>
      <c r="C38" s="113"/>
      <c r="D38" s="114">
        <f>Data_Drop!L41</f>
        <v>7983</v>
      </c>
      <c r="E38" s="114"/>
      <c r="F38" s="114">
        <f>Data_Drop!M41</f>
        <v>10</v>
      </c>
      <c r="G38" s="114"/>
      <c r="H38" s="114">
        <f>Data_Drop!N41</f>
        <v>7993</v>
      </c>
      <c r="I38" s="114"/>
      <c r="J38" s="114">
        <f>Data_Drop!W41</f>
        <v>26624</v>
      </c>
      <c r="K38" s="114"/>
      <c r="L38" s="114">
        <f>Data_Drop!X41</f>
        <v>436</v>
      </c>
      <c r="M38" s="114"/>
      <c r="N38" s="114">
        <f>Data_Drop!Y41</f>
        <v>3094</v>
      </c>
      <c r="O38" s="114"/>
      <c r="P38" s="114">
        <f>Data_Drop!Z41</f>
        <v>30154</v>
      </c>
      <c r="Q38" s="114"/>
      <c r="R38" s="114">
        <f>Data_Drop!AA41</f>
        <v>0</v>
      </c>
      <c r="S38" s="115"/>
      <c r="T38" s="116">
        <f t="shared" si="0"/>
        <v>30154</v>
      </c>
    </row>
    <row r="39" spans="2:20" s="111" customFormat="1" ht="17.5" customHeight="1" x14ac:dyDescent="0.35">
      <c r="B39" s="112" t="str">
        <f>Data_Drop!C42</f>
        <v>Boone</v>
      </c>
      <c r="C39" s="113"/>
      <c r="D39" s="114">
        <f>Data_Drop!L42</f>
        <v>7983</v>
      </c>
      <c r="E39" s="114"/>
      <c r="F39" s="114">
        <f>Data_Drop!M42</f>
        <v>10</v>
      </c>
      <c r="G39" s="114"/>
      <c r="H39" s="114">
        <f>Data_Drop!N42</f>
        <v>7993</v>
      </c>
      <c r="I39" s="114"/>
      <c r="J39" s="114">
        <f>Data_Drop!W42</f>
        <v>19840</v>
      </c>
      <c r="K39" s="114"/>
      <c r="L39" s="114">
        <f>Data_Drop!X42</f>
        <v>426</v>
      </c>
      <c r="M39" s="114"/>
      <c r="N39" s="114">
        <f>Data_Drop!Y42</f>
        <v>3541</v>
      </c>
      <c r="O39" s="114"/>
      <c r="P39" s="114">
        <f>Data_Drop!Z42</f>
        <v>23807</v>
      </c>
      <c r="Q39" s="114"/>
      <c r="R39" s="114">
        <f>Data_Drop!AA42</f>
        <v>0</v>
      </c>
      <c r="S39" s="115"/>
      <c r="T39" s="116">
        <f t="shared" si="0"/>
        <v>23807</v>
      </c>
    </row>
    <row r="40" spans="2:20" s="111" customFormat="1" ht="17.5" customHeight="1" x14ac:dyDescent="0.35">
      <c r="B40" s="112" t="str">
        <f>Data_Drop!C43</f>
        <v>Boyden-Hull</v>
      </c>
      <c r="C40" s="113"/>
      <c r="D40" s="114">
        <f>Data_Drop!L43</f>
        <v>7983</v>
      </c>
      <c r="E40" s="114"/>
      <c r="F40" s="114">
        <f>Data_Drop!M43</f>
        <v>10</v>
      </c>
      <c r="G40" s="114"/>
      <c r="H40" s="114">
        <f>Data_Drop!N43</f>
        <v>7993</v>
      </c>
      <c r="I40" s="114"/>
      <c r="J40" s="114">
        <f>Data_Drop!W43</f>
        <v>5467</v>
      </c>
      <c r="K40" s="114"/>
      <c r="L40" s="114">
        <f>Data_Drop!X43</f>
        <v>393</v>
      </c>
      <c r="M40" s="114"/>
      <c r="N40" s="114">
        <f>Data_Drop!Y43</f>
        <v>759</v>
      </c>
      <c r="O40" s="114"/>
      <c r="P40" s="114">
        <f>Data_Drop!Z43</f>
        <v>6619</v>
      </c>
      <c r="Q40" s="114"/>
      <c r="R40" s="114">
        <f>Data_Drop!AA43</f>
        <v>0</v>
      </c>
      <c r="S40" s="115"/>
      <c r="T40" s="116">
        <f t="shared" si="0"/>
        <v>6619</v>
      </c>
    </row>
    <row r="41" spans="2:20" s="111" customFormat="1" ht="17.5" customHeight="1" x14ac:dyDescent="0.35">
      <c r="B41" s="112" t="str">
        <f>Data_Drop!C44</f>
        <v>West Hancock</v>
      </c>
      <c r="C41" s="113"/>
      <c r="D41" s="114">
        <f>Data_Drop!L44</f>
        <v>7983</v>
      </c>
      <c r="E41" s="114"/>
      <c r="F41" s="114">
        <f>Data_Drop!M44</f>
        <v>10</v>
      </c>
      <c r="G41" s="114"/>
      <c r="H41" s="114">
        <f>Data_Drop!N44</f>
        <v>7993</v>
      </c>
      <c r="I41" s="114"/>
      <c r="J41" s="114">
        <f>Data_Drop!W44</f>
        <v>5879</v>
      </c>
      <c r="K41" s="114"/>
      <c r="L41" s="114">
        <f>Data_Drop!X44</f>
        <v>205</v>
      </c>
      <c r="M41" s="114"/>
      <c r="N41" s="114">
        <f>Data_Drop!Y44</f>
        <v>510</v>
      </c>
      <c r="O41" s="114"/>
      <c r="P41" s="114">
        <f>Data_Drop!Z44</f>
        <v>6594</v>
      </c>
      <c r="Q41" s="114"/>
      <c r="R41" s="114">
        <f>Data_Drop!AA44</f>
        <v>0</v>
      </c>
      <c r="S41" s="115"/>
      <c r="T41" s="116">
        <f t="shared" si="0"/>
        <v>6594</v>
      </c>
    </row>
    <row r="42" spans="2:20" s="111" customFormat="1" ht="17.5" customHeight="1" x14ac:dyDescent="0.35">
      <c r="B42" s="112" t="str">
        <f>Data_Drop!C45</f>
        <v>Brooklyn-Guernsey-Malcom</v>
      </c>
      <c r="C42" s="113"/>
      <c r="D42" s="114">
        <f>Data_Drop!L45</f>
        <v>7983</v>
      </c>
      <c r="E42" s="114"/>
      <c r="F42" s="114">
        <f>Data_Drop!M45</f>
        <v>10</v>
      </c>
      <c r="G42" s="114"/>
      <c r="H42" s="114">
        <f>Data_Drop!N45</f>
        <v>7993</v>
      </c>
      <c r="I42" s="114"/>
      <c r="J42" s="114">
        <f>Data_Drop!W45</f>
        <v>5184</v>
      </c>
      <c r="K42" s="114"/>
      <c r="L42" s="114">
        <f>Data_Drop!X45</f>
        <v>273</v>
      </c>
      <c r="M42" s="114"/>
      <c r="N42" s="114">
        <f>Data_Drop!Y45</f>
        <v>776</v>
      </c>
      <c r="O42" s="114"/>
      <c r="P42" s="114">
        <f>Data_Drop!Z45</f>
        <v>6233</v>
      </c>
      <c r="Q42" s="114"/>
      <c r="R42" s="114">
        <f>Data_Drop!AA45</f>
        <v>0</v>
      </c>
      <c r="S42" s="115"/>
      <c r="T42" s="116">
        <f t="shared" si="0"/>
        <v>6233</v>
      </c>
    </row>
    <row r="43" spans="2:20" s="111" customFormat="1" ht="17.5" customHeight="1" x14ac:dyDescent="0.35">
      <c r="B43" s="112" t="str">
        <f>Data_Drop!C46</f>
        <v>North Iowa</v>
      </c>
      <c r="C43" s="113"/>
      <c r="D43" s="114">
        <f>Data_Drop!L46</f>
        <v>8057</v>
      </c>
      <c r="E43" s="114"/>
      <c r="F43" s="114">
        <f>Data_Drop!M46</f>
        <v>0</v>
      </c>
      <c r="G43" s="114"/>
      <c r="H43" s="114">
        <f>Data_Drop!N46</f>
        <v>8057</v>
      </c>
      <c r="I43" s="114"/>
      <c r="J43" s="114">
        <f>Data_Drop!W46</f>
        <v>0</v>
      </c>
      <c r="K43" s="114"/>
      <c r="L43" s="114">
        <f>Data_Drop!X46</f>
        <v>0</v>
      </c>
      <c r="M43" s="114"/>
      <c r="N43" s="114">
        <f>Data_Drop!Y46</f>
        <v>0</v>
      </c>
      <c r="O43" s="114"/>
      <c r="P43" s="114">
        <f>Data_Drop!Z46</f>
        <v>0</v>
      </c>
      <c r="Q43" s="114"/>
      <c r="R43" s="114">
        <f>Data_Drop!AA46</f>
        <v>5425.9000000000005</v>
      </c>
      <c r="S43" s="115"/>
      <c r="T43" s="116">
        <f t="shared" si="0"/>
        <v>5425.9000000000005</v>
      </c>
    </row>
    <row r="44" spans="2:20" s="111" customFormat="1" ht="17.5" customHeight="1" x14ac:dyDescent="0.35">
      <c r="B44" s="112" t="str">
        <f>Data_Drop!C47</f>
        <v>Burlington</v>
      </c>
      <c r="C44" s="113"/>
      <c r="D44" s="114">
        <f>Data_Drop!L47</f>
        <v>7983</v>
      </c>
      <c r="E44" s="114"/>
      <c r="F44" s="114">
        <f>Data_Drop!M47</f>
        <v>10</v>
      </c>
      <c r="G44" s="114"/>
      <c r="H44" s="114">
        <f>Data_Drop!N47</f>
        <v>7993</v>
      </c>
      <c r="I44" s="114"/>
      <c r="J44" s="114">
        <f>Data_Drop!W47</f>
        <v>36731</v>
      </c>
      <c r="K44" s="114"/>
      <c r="L44" s="114">
        <f>Data_Drop!X47</f>
        <v>567</v>
      </c>
      <c r="M44" s="114"/>
      <c r="N44" s="114">
        <f>Data_Drop!Y47</f>
        <v>7478</v>
      </c>
      <c r="O44" s="114"/>
      <c r="P44" s="114">
        <f>Data_Drop!Z47</f>
        <v>44776</v>
      </c>
      <c r="Q44" s="114"/>
      <c r="R44" s="114">
        <f>Data_Drop!AA47</f>
        <v>0</v>
      </c>
      <c r="S44" s="115"/>
      <c r="T44" s="116">
        <f t="shared" si="0"/>
        <v>44776</v>
      </c>
    </row>
    <row r="45" spans="2:20" s="111" customFormat="1" ht="17.5" customHeight="1" x14ac:dyDescent="0.35">
      <c r="B45" s="112" t="str">
        <f>Data_Drop!C48</f>
        <v>CAM</v>
      </c>
      <c r="C45" s="113"/>
      <c r="D45" s="114">
        <f>Data_Drop!L48</f>
        <v>7998</v>
      </c>
      <c r="E45" s="114"/>
      <c r="F45" s="114">
        <f>Data_Drop!M48</f>
        <v>0</v>
      </c>
      <c r="G45" s="114"/>
      <c r="H45" s="114">
        <f>Data_Drop!N48</f>
        <v>7998</v>
      </c>
      <c r="I45" s="114"/>
      <c r="J45" s="114">
        <f>Data_Drop!W48</f>
        <v>0</v>
      </c>
      <c r="K45" s="114"/>
      <c r="L45" s="114">
        <f>Data_Drop!X48</f>
        <v>0</v>
      </c>
      <c r="M45" s="114"/>
      <c r="N45" s="114">
        <f>Data_Drop!Y48</f>
        <v>0</v>
      </c>
      <c r="O45" s="114"/>
      <c r="P45" s="114">
        <f>Data_Drop!Z48</f>
        <v>0</v>
      </c>
      <c r="Q45" s="114"/>
      <c r="R45" s="114">
        <f>Data_Drop!AA48</f>
        <v>5069.7000000000007</v>
      </c>
      <c r="S45" s="115"/>
      <c r="T45" s="116">
        <f t="shared" si="0"/>
        <v>5069.7000000000007</v>
      </c>
    </row>
    <row r="46" spans="2:20" s="111" customFormat="1" ht="17.5" customHeight="1" x14ac:dyDescent="0.35">
      <c r="B46" s="112" t="str">
        <f>Data_Drop!C49</f>
        <v>CAL</v>
      </c>
      <c r="C46" s="113"/>
      <c r="D46" s="114">
        <f>Data_Drop!L49</f>
        <v>8118</v>
      </c>
      <c r="E46" s="114"/>
      <c r="F46" s="114">
        <f>Data_Drop!M49</f>
        <v>0</v>
      </c>
      <c r="G46" s="114"/>
      <c r="H46" s="114">
        <f>Data_Drop!N49</f>
        <v>8118</v>
      </c>
      <c r="I46" s="114"/>
      <c r="J46" s="114">
        <f>Data_Drop!W49</f>
        <v>0</v>
      </c>
      <c r="K46" s="114"/>
      <c r="L46" s="114">
        <f>Data_Drop!X49</f>
        <v>0</v>
      </c>
      <c r="M46" s="114"/>
      <c r="N46" s="114">
        <f>Data_Drop!Y49</f>
        <v>0</v>
      </c>
      <c r="O46" s="114"/>
      <c r="P46" s="114">
        <f>Data_Drop!Z49</f>
        <v>0</v>
      </c>
      <c r="Q46" s="114"/>
      <c r="R46" s="114">
        <f>Data_Drop!AA49</f>
        <v>3601</v>
      </c>
      <c r="S46" s="115"/>
      <c r="T46" s="116">
        <f t="shared" si="0"/>
        <v>3601</v>
      </c>
    </row>
    <row r="47" spans="2:20" s="111" customFormat="1" ht="17.5" customHeight="1" x14ac:dyDescent="0.35">
      <c r="B47" s="112" t="str">
        <f>Data_Drop!C50</f>
        <v>Calamus-Wheatland</v>
      </c>
      <c r="C47" s="113"/>
      <c r="D47" s="114">
        <f>Data_Drop!L50</f>
        <v>8007</v>
      </c>
      <c r="E47" s="114"/>
      <c r="F47" s="114">
        <f>Data_Drop!M50</f>
        <v>0</v>
      </c>
      <c r="G47" s="114"/>
      <c r="H47" s="114">
        <f>Data_Drop!N50</f>
        <v>8007</v>
      </c>
      <c r="I47" s="114"/>
      <c r="J47" s="114">
        <f>Data_Drop!W50</f>
        <v>0</v>
      </c>
      <c r="K47" s="114"/>
      <c r="L47" s="114">
        <f>Data_Drop!X50</f>
        <v>0</v>
      </c>
      <c r="M47" s="114"/>
      <c r="N47" s="114">
        <f>Data_Drop!Y50</f>
        <v>0</v>
      </c>
      <c r="O47" s="114"/>
      <c r="P47" s="114">
        <f>Data_Drop!Z50</f>
        <v>0</v>
      </c>
      <c r="Q47" s="114"/>
      <c r="R47" s="114">
        <f>Data_Drop!AA50</f>
        <v>4286.7</v>
      </c>
      <c r="S47" s="115"/>
      <c r="T47" s="116">
        <f t="shared" si="0"/>
        <v>4286.7</v>
      </c>
    </row>
    <row r="48" spans="2:20" s="111" customFormat="1" ht="17.5" customHeight="1" x14ac:dyDescent="0.35">
      <c r="B48" s="112" t="str">
        <f>Data_Drop!C51</f>
        <v>Camanche</v>
      </c>
      <c r="C48" s="113"/>
      <c r="D48" s="114">
        <f>Data_Drop!L51</f>
        <v>7983</v>
      </c>
      <c r="E48" s="114"/>
      <c r="F48" s="114">
        <f>Data_Drop!M51</f>
        <v>10</v>
      </c>
      <c r="G48" s="114"/>
      <c r="H48" s="114">
        <f>Data_Drop!N51</f>
        <v>7993</v>
      </c>
      <c r="I48" s="114"/>
      <c r="J48" s="114">
        <f>Data_Drop!W51</f>
        <v>8083</v>
      </c>
      <c r="K48" s="114"/>
      <c r="L48" s="114">
        <f>Data_Drop!X51</f>
        <v>184</v>
      </c>
      <c r="M48" s="114"/>
      <c r="N48" s="114">
        <f>Data_Drop!Y51</f>
        <v>1142</v>
      </c>
      <c r="O48" s="114"/>
      <c r="P48" s="114">
        <f>Data_Drop!Z51</f>
        <v>9409</v>
      </c>
      <c r="Q48" s="114"/>
      <c r="R48" s="114">
        <f>Data_Drop!AA51</f>
        <v>0</v>
      </c>
      <c r="S48" s="115"/>
      <c r="T48" s="116">
        <f t="shared" si="0"/>
        <v>9409</v>
      </c>
    </row>
    <row r="49" spans="2:20" s="111" customFormat="1" ht="17.5" customHeight="1" x14ac:dyDescent="0.35">
      <c r="B49" s="112" t="str">
        <f>Data_Drop!C52</f>
        <v>Cardinal</v>
      </c>
      <c r="C49" s="113"/>
      <c r="D49" s="114">
        <f>Data_Drop!L52</f>
        <v>7983</v>
      </c>
      <c r="E49" s="114"/>
      <c r="F49" s="114">
        <f>Data_Drop!M52</f>
        <v>10</v>
      </c>
      <c r="G49" s="114"/>
      <c r="H49" s="114">
        <f>Data_Drop!N52</f>
        <v>7993</v>
      </c>
      <c r="I49" s="114"/>
      <c r="J49" s="114">
        <f>Data_Drop!W52</f>
        <v>5467</v>
      </c>
      <c r="K49" s="114"/>
      <c r="L49" s="114">
        <f>Data_Drop!X52</f>
        <v>175</v>
      </c>
      <c r="M49" s="114"/>
      <c r="N49" s="114">
        <f>Data_Drop!Y52</f>
        <v>959</v>
      </c>
      <c r="O49" s="114"/>
      <c r="P49" s="114">
        <f>Data_Drop!Z52</f>
        <v>6601</v>
      </c>
      <c r="Q49" s="114"/>
      <c r="R49" s="114">
        <f>Data_Drop!AA52</f>
        <v>0</v>
      </c>
      <c r="S49" s="115"/>
      <c r="T49" s="116">
        <f t="shared" si="0"/>
        <v>6601</v>
      </c>
    </row>
    <row r="50" spans="2:20" s="111" customFormat="1" ht="17.5" customHeight="1" x14ac:dyDescent="0.35">
      <c r="B50" s="112" t="str">
        <f>Data_Drop!C53</f>
        <v>Carlisle</v>
      </c>
      <c r="C50" s="113"/>
      <c r="D50" s="114">
        <f>Data_Drop!L53</f>
        <v>7983</v>
      </c>
      <c r="E50" s="114"/>
      <c r="F50" s="114">
        <f>Data_Drop!M53</f>
        <v>10</v>
      </c>
      <c r="G50" s="114"/>
      <c r="H50" s="114">
        <f>Data_Drop!N53</f>
        <v>7993</v>
      </c>
      <c r="I50" s="114"/>
      <c r="J50" s="114">
        <f>Data_Drop!W53</f>
        <v>19272</v>
      </c>
      <c r="K50" s="114"/>
      <c r="L50" s="114">
        <f>Data_Drop!X53</f>
        <v>495</v>
      </c>
      <c r="M50" s="114"/>
      <c r="N50" s="114">
        <f>Data_Drop!Y53</f>
        <v>2185</v>
      </c>
      <c r="O50" s="114"/>
      <c r="P50" s="114">
        <f>Data_Drop!Z53</f>
        <v>21952</v>
      </c>
      <c r="Q50" s="114"/>
      <c r="R50" s="114">
        <f>Data_Drop!AA53</f>
        <v>0</v>
      </c>
      <c r="S50" s="115"/>
      <c r="T50" s="116">
        <f t="shared" si="0"/>
        <v>21952</v>
      </c>
    </row>
    <row r="51" spans="2:20" s="111" customFormat="1" ht="17.5" customHeight="1" x14ac:dyDescent="0.35">
      <c r="B51" s="112" t="str">
        <f>Data_Drop!C54</f>
        <v>Carroll</v>
      </c>
      <c r="C51" s="113"/>
      <c r="D51" s="114">
        <f>Data_Drop!L54</f>
        <v>7983</v>
      </c>
      <c r="E51" s="114"/>
      <c r="F51" s="114">
        <f>Data_Drop!M54</f>
        <v>10</v>
      </c>
      <c r="G51" s="114"/>
      <c r="H51" s="114">
        <f>Data_Drop!N54</f>
        <v>7993</v>
      </c>
      <c r="I51" s="114"/>
      <c r="J51" s="114">
        <f>Data_Drop!W54</f>
        <v>15491</v>
      </c>
      <c r="K51" s="114"/>
      <c r="L51" s="114">
        <f>Data_Drop!X54</f>
        <v>560</v>
      </c>
      <c r="M51" s="114"/>
      <c r="N51" s="114">
        <f>Data_Drop!Y54</f>
        <v>2736</v>
      </c>
      <c r="O51" s="114"/>
      <c r="P51" s="114">
        <f>Data_Drop!Z54</f>
        <v>18787</v>
      </c>
      <c r="Q51" s="114"/>
      <c r="R51" s="114">
        <f>Data_Drop!AA54</f>
        <v>0</v>
      </c>
      <c r="S51" s="115"/>
      <c r="T51" s="116">
        <f t="shared" si="0"/>
        <v>18787</v>
      </c>
    </row>
    <row r="52" spans="2:20" s="111" customFormat="1" ht="17.5" customHeight="1" x14ac:dyDescent="0.35">
      <c r="B52" s="112" t="str">
        <f>Data_Drop!C55</f>
        <v>Cedar Falls</v>
      </c>
      <c r="C52" s="113"/>
      <c r="D52" s="114">
        <f>Data_Drop!L55</f>
        <v>7983</v>
      </c>
      <c r="E52" s="114"/>
      <c r="F52" s="114">
        <f>Data_Drop!M55</f>
        <v>10</v>
      </c>
      <c r="G52" s="114"/>
      <c r="H52" s="114">
        <f>Data_Drop!N55</f>
        <v>7993</v>
      </c>
      <c r="I52" s="114"/>
      <c r="J52" s="114">
        <f>Data_Drop!W55</f>
        <v>54648</v>
      </c>
      <c r="K52" s="114"/>
      <c r="L52" s="114">
        <f>Data_Drop!X55</f>
        <v>980</v>
      </c>
      <c r="M52" s="114"/>
      <c r="N52" s="114">
        <f>Data_Drop!Y55</f>
        <v>8064</v>
      </c>
      <c r="O52" s="114"/>
      <c r="P52" s="114">
        <f>Data_Drop!Z55</f>
        <v>63692</v>
      </c>
      <c r="Q52" s="114"/>
      <c r="R52" s="114">
        <f>Data_Drop!AA55</f>
        <v>0</v>
      </c>
      <c r="S52" s="115"/>
      <c r="T52" s="116">
        <f t="shared" si="0"/>
        <v>63692</v>
      </c>
    </row>
    <row r="53" spans="2:20" s="111" customFormat="1" ht="17.5" customHeight="1" x14ac:dyDescent="0.35">
      <c r="B53" s="112" t="str">
        <f>Data_Drop!C56</f>
        <v>Cedar Rapids</v>
      </c>
      <c r="C53" s="113"/>
      <c r="D53" s="114">
        <f>Data_Drop!L56</f>
        <v>7983</v>
      </c>
      <c r="E53" s="114"/>
      <c r="F53" s="114">
        <f>Data_Drop!M56</f>
        <v>10</v>
      </c>
      <c r="G53" s="114"/>
      <c r="H53" s="114">
        <f>Data_Drop!N56</f>
        <v>7993</v>
      </c>
      <c r="I53" s="114"/>
      <c r="J53" s="114">
        <f>Data_Drop!W56</f>
        <v>161207</v>
      </c>
      <c r="K53" s="114"/>
      <c r="L53" s="114">
        <f>Data_Drop!X56</f>
        <v>4440</v>
      </c>
      <c r="M53" s="114"/>
      <c r="N53" s="114">
        <f>Data_Drop!Y56</f>
        <v>24988</v>
      </c>
      <c r="O53" s="114"/>
      <c r="P53" s="114">
        <f>Data_Drop!Z56</f>
        <v>190635</v>
      </c>
      <c r="Q53" s="114"/>
      <c r="R53" s="114">
        <f>Data_Drop!AA56</f>
        <v>0</v>
      </c>
      <c r="S53" s="115"/>
      <c r="T53" s="116">
        <f t="shared" si="0"/>
        <v>190635</v>
      </c>
    </row>
    <row r="54" spans="2:20" s="111" customFormat="1" ht="17.5" customHeight="1" x14ac:dyDescent="0.35">
      <c r="B54" s="112" t="str">
        <f>Data_Drop!C57</f>
        <v>Center Point-Urbana</v>
      </c>
      <c r="C54" s="113"/>
      <c r="D54" s="114">
        <f>Data_Drop!L57</f>
        <v>7983</v>
      </c>
      <c r="E54" s="114"/>
      <c r="F54" s="114">
        <f>Data_Drop!M57</f>
        <v>10</v>
      </c>
      <c r="G54" s="114"/>
      <c r="H54" s="114">
        <f>Data_Drop!N57</f>
        <v>7993</v>
      </c>
      <c r="I54" s="114"/>
      <c r="J54" s="114">
        <f>Data_Drop!W57</f>
        <v>11312</v>
      </c>
      <c r="K54" s="114"/>
      <c r="L54" s="114">
        <f>Data_Drop!X57</f>
        <v>294</v>
      </c>
      <c r="M54" s="114"/>
      <c r="N54" s="114">
        <f>Data_Drop!Y57</f>
        <v>908</v>
      </c>
      <c r="O54" s="114"/>
      <c r="P54" s="114">
        <f>Data_Drop!Z57</f>
        <v>12514</v>
      </c>
      <c r="Q54" s="114"/>
      <c r="R54" s="114">
        <f>Data_Drop!AA57</f>
        <v>0</v>
      </c>
      <c r="S54" s="115"/>
      <c r="T54" s="116">
        <f t="shared" si="0"/>
        <v>12514</v>
      </c>
    </row>
    <row r="55" spans="2:20" s="111" customFormat="1" ht="17.5" customHeight="1" x14ac:dyDescent="0.35">
      <c r="B55" s="112" t="str">
        <f>Data_Drop!C58</f>
        <v>Centerville</v>
      </c>
      <c r="C55" s="113"/>
      <c r="D55" s="114">
        <f>Data_Drop!L58</f>
        <v>8007</v>
      </c>
      <c r="E55" s="114"/>
      <c r="F55" s="114">
        <f>Data_Drop!M58</f>
        <v>0</v>
      </c>
      <c r="G55" s="114"/>
      <c r="H55" s="114">
        <f>Data_Drop!N58</f>
        <v>8007</v>
      </c>
      <c r="I55" s="114"/>
      <c r="J55" s="114">
        <f>Data_Drop!W58</f>
        <v>0</v>
      </c>
      <c r="K55" s="114"/>
      <c r="L55" s="114">
        <f>Data_Drop!X58</f>
        <v>0</v>
      </c>
      <c r="M55" s="114"/>
      <c r="N55" s="114">
        <f>Data_Drop!Y58</f>
        <v>0</v>
      </c>
      <c r="O55" s="114"/>
      <c r="P55" s="114">
        <f>Data_Drop!Z58</f>
        <v>0</v>
      </c>
      <c r="Q55" s="114"/>
      <c r="R55" s="114">
        <f>Data_Drop!AA58</f>
        <v>14843.599999999999</v>
      </c>
      <c r="S55" s="115"/>
      <c r="T55" s="116">
        <f t="shared" si="0"/>
        <v>14843.599999999999</v>
      </c>
    </row>
    <row r="56" spans="2:20" s="111" customFormat="1" ht="17.5" customHeight="1" x14ac:dyDescent="0.35">
      <c r="B56" s="112" t="str">
        <f>Data_Drop!C59</f>
        <v>Central Lee</v>
      </c>
      <c r="C56" s="113"/>
      <c r="D56" s="114">
        <f>Data_Drop!L59</f>
        <v>7983</v>
      </c>
      <c r="E56" s="114"/>
      <c r="F56" s="114">
        <f>Data_Drop!M59</f>
        <v>10</v>
      </c>
      <c r="G56" s="114"/>
      <c r="H56" s="114">
        <f>Data_Drop!N59</f>
        <v>7993</v>
      </c>
      <c r="I56" s="114"/>
      <c r="J56" s="114">
        <f>Data_Drop!W59</f>
        <v>8448</v>
      </c>
      <c r="K56" s="114"/>
      <c r="L56" s="114">
        <f>Data_Drop!X59</f>
        <v>99</v>
      </c>
      <c r="M56" s="114"/>
      <c r="N56" s="114">
        <f>Data_Drop!Y59</f>
        <v>1018</v>
      </c>
      <c r="O56" s="114"/>
      <c r="P56" s="114">
        <f>Data_Drop!Z59</f>
        <v>9565</v>
      </c>
      <c r="Q56" s="114"/>
      <c r="R56" s="114">
        <f>Data_Drop!AA59</f>
        <v>0</v>
      </c>
      <c r="S56" s="115"/>
      <c r="T56" s="116">
        <f t="shared" si="0"/>
        <v>9565</v>
      </c>
    </row>
    <row r="57" spans="2:20" s="111" customFormat="1" ht="17.5" customHeight="1" x14ac:dyDescent="0.35">
      <c r="B57" s="112" t="str">
        <f>Data_Drop!C60</f>
        <v>Central Clayton</v>
      </c>
      <c r="C57" s="113"/>
      <c r="D57" s="114">
        <f>Data_Drop!L60</f>
        <v>7983</v>
      </c>
      <c r="E57" s="114"/>
      <c r="F57" s="114">
        <f>Data_Drop!M60</f>
        <v>10</v>
      </c>
      <c r="G57" s="114"/>
      <c r="H57" s="114">
        <f>Data_Drop!N60</f>
        <v>7993</v>
      </c>
      <c r="I57" s="114"/>
      <c r="J57" s="114">
        <f>Data_Drop!W60</f>
        <v>4561</v>
      </c>
      <c r="K57" s="114"/>
      <c r="L57" s="114">
        <f>Data_Drop!X60</f>
        <v>272</v>
      </c>
      <c r="M57" s="114"/>
      <c r="N57" s="114">
        <f>Data_Drop!Y60</f>
        <v>667</v>
      </c>
      <c r="O57" s="114"/>
      <c r="P57" s="114">
        <f>Data_Drop!Z60</f>
        <v>5500</v>
      </c>
      <c r="Q57" s="114"/>
      <c r="R57" s="114">
        <f>Data_Drop!AA60</f>
        <v>0</v>
      </c>
      <c r="S57" s="115"/>
      <c r="T57" s="116">
        <f t="shared" si="0"/>
        <v>5500</v>
      </c>
    </row>
    <row r="58" spans="2:20" s="111" customFormat="1" ht="17.5" customHeight="1" x14ac:dyDescent="0.35">
      <c r="B58" s="112" t="str">
        <f>Data_Drop!C61</f>
        <v>Central De Witt</v>
      </c>
      <c r="C58" s="113"/>
      <c r="D58" s="114">
        <f>Data_Drop!L61</f>
        <v>7983</v>
      </c>
      <c r="E58" s="114"/>
      <c r="F58" s="114">
        <f>Data_Drop!M61</f>
        <v>10</v>
      </c>
      <c r="G58" s="114"/>
      <c r="H58" s="114">
        <f>Data_Drop!N61</f>
        <v>7993</v>
      </c>
      <c r="I58" s="114"/>
      <c r="J58" s="114">
        <f>Data_Drop!W61</f>
        <v>14604</v>
      </c>
      <c r="K58" s="114"/>
      <c r="L58" s="114">
        <f>Data_Drop!X61</f>
        <v>429</v>
      </c>
      <c r="M58" s="114"/>
      <c r="N58" s="114">
        <f>Data_Drop!Y61</f>
        <v>1876</v>
      </c>
      <c r="O58" s="114"/>
      <c r="P58" s="114">
        <f>Data_Drop!Z61</f>
        <v>16909</v>
      </c>
      <c r="Q58" s="114"/>
      <c r="R58" s="114">
        <f>Data_Drop!AA61</f>
        <v>0</v>
      </c>
      <c r="S58" s="115"/>
      <c r="T58" s="116">
        <f t="shared" si="0"/>
        <v>16909</v>
      </c>
    </row>
    <row r="59" spans="2:20" s="111" customFormat="1" ht="17.5" customHeight="1" x14ac:dyDescent="0.35">
      <c r="B59" s="112" t="str">
        <f>Data_Drop!C62</f>
        <v>Central City</v>
      </c>
      <c r="C59" s="113"/>
      <c r="D59" s="114">
        <f>Data_Drop!L62</f>
        <v>8009</v>
      </c>
      <c r="E59" s="114"/>
      <c r="F59" s="114">
        <f>Data_Drop!M62</f>
        <v>0</v>
      </c>
      <c r="G59" s="114"/>
      <c r="H59" s="114">
        <f>Data_Drop!N62</f>
        <v>8009</v>
      </c>
      <c r="I59" s="114"/>
      <c r="J59" s="114">
        <f>Data_Drop!W62</f>
        <v>0</v>
      </c>
      <c r="K59" s="114"/>
      <c r="L59" s="114">
        <f>Data_Drop!X62</f>
        <v>0</v>
      </c>
      <c r="M59" s="114"/>
      <c r="N59" s="114">
        <f>Data_Drop!Y62</f>
        <v>0</v>
      </c>
      <c r="O59" s="114"/>
      <c r="P59" s="114">
        <f>Data_Drop!Z62</f>
        <v>0</v>
      </c>
      <c r="Q59" s="114"/>
      <c r="R59" s="114">
        <f>Data_Drop!AA62</f>
        <v>4797.2000000000007</v>
      </c>
      <c r="S59" s="115"/>
      <c r="T59" s="116">
        <f t="shared" si="0"/>
        <v>4797.2000000000007</v>
      </c>
    </row>
    <row r="60" spans="2:20" s="111" customFormat="1" ht="17.5" customHeight="1" x14ac:dyDescent="0.35">
      <c r="B60" s="112" t="str">
        <f>Data_Drop!C63</f>
        <v>Central Decatur</v>
      </c>
      <c r="C60" s="113"/>
      <c r="D60" s="114">
        <f>Data_Drop!L63</f>
        <v>7983</v>
      </c>
      <c r="E60" s="114"/>
      <c r="F60" s="114">
        <f>Data_Drop!M63</f>
        <v>10</v>
      </c>
      <c r="G60" s="114"/>
      <c r="H60" s="114">
        <f>Data_Drop!N63</f>
        <v>7993</v>
      </c>
      <c r="I60" s="114"/>
      <c r="J60" s="114">
        <f>Data_Drop!W63</f>
        <v>6015</v>
      </c>
      <c r="K60" s="114"/>
      <c r="L60" s="114">
        <f>Data_Drop!X63</f>
        <v>330</v>
      </c>
      <c r="M60" s="114"/>
      <c r="N60" s="114">
        <f>Data_Drop!Y63</f>
        <v>1103</v>
      </c>
      <c r="O60" s="114"/>
      <c r="P60" s="114">
        <f>Data_Drop!Z63</f>
        <v>7448</v>
      </c>
      <c r="Q60" s="114"/>
      <c r="R60" s="114">
        <f>Data_Drop!AA63</f>
        <v>0</v>
      </c>
      <c r="S60" s="115"/>
      <c r="T60" s="116">
        <f t="shared" si="0"/>
        <v>7448</v>
      </c>
    </row>
    <row r="61" spans="2:20" s="111" customFormat="1" ht="17.5" customHeight="1" x14ac:dyDescent="0.35">
      <c r="B61" s="112" t="str">
        <f>Data_Drop!C64</f>
        <v>Central Lyon</v>
      </c>
      <c r="C61" s="113"/>
      <c r="D61" s="114">
        <f>Data_Drop!L64</f>
        <v>7983</v>
      </c>
      <c r="E61" s="114"/>
      <c r="F61" s="114">
        <f>Data_Drop!M64</f>
        <v>10</v>
      </c>
      <c r="G61" s="114"/>
      <c r="H61" s="114">
        <f>Data_Drop!N64</f>
        <v>7993</v>
      </c>
      <c r="I61" s="114"/>
      <c r="J61" s="114">
        <f>Data_Drop!W64</f>
        <v>7328</v>
      </c>
      <c r="K61" s="114"/>
      <c r="L61" s="114">
        <f>Data_Drop!X64</f>
        <v>167</v>
      </c>
      <c r="M61" s="114"/>
      <c r="N61" s="114">
        <f>Data_Drop!Y64</f>
        <v>669</v>
      </c>
      <c r="O61" s="114"/>
      <c r="P61" s="114">
        <f>Data_Drop!Z64</f>
        <v>8164</v>
      </c>
      <c r="Q61" s="114"/>
      <c r="R61" s="114">
        <f>Data_Drop!AA64</f>
        <v>0</v>
      </c>
      <c r="S61" s="115"/>
      <c r="T61" s="116">
        <f t="shared" si="0"/>
        <v>8164</v>
      </c>
    </row>
    <row r="62" spans="2:20" s="111" customFormat="1" ht="17.5" customHeight="1" x14ac:dyDescent="0.35">
      <c r="B62" s="112" t="str">
        <f>Data_Drop!C65</f>
        <v>Chariton</v>
      </c>
      <c r="C62" s="113"/>
      <c r="D62" s="114">
        <f>Data_Drop!L65</f>
        <v>7983</v>
      </c>
      <c r="E62" s="114"/>
      <c r="F62" s="114">
        <f>Data_Drop!M65</f>
        <v>10</v>
      </c>
      <c r="G62" s="114"/>
      <c r="H62" s="114">
        <f>Data_Drop!N65</f>
        <v>7993</v>
      </c>
      <c r="I62" s="114"/>
      <c r="J62" s="114">
        <f>Data_Drop!W65</f>
        <v>13226</v>
      </c>
      <c r="K62" s="114"/>
      <c r="L62" s="114">
        <f>Data_Drop!X65</f>
        <v>388</v>
      </c>
      <c r="M62" s="114"/>
      <c r="N62" s="114">
        <f>Data_Drop!Y65</f>
        <v>1547</v>
      </c>
      <c r="O62" s="114"/>
      <c r="P62" s="114">
        <f>Data_Drop!Z65</f>
        <v>15161</v>
      </c>
      <c r="Q62" s="114"/>
      <c r="R62" s="114">
        <f>Data_Drop!AA65</f>
        <v>0</v>
      </c>
      <c r="S62" s="115"/>
      <c r="T62" s="116">
        <f t="shared" si="0"/>
        <v>15161</v>
      </c>
    </row>
    <row r="63" spans="2:20" s="111" customFormat="1" ht="17.5" customHeight="1" x14ac:dyDescent="0.35">
      <c r="B63" s="112" t="str">
        <f>Data_Drop!C66</f>
        <v>Charles City</v>
      </c>
      <c r="C63" s="113"/>
      <c r="D63" s="114">
        <f>Data_Drop!L66</f>
        <v>8008</v>
      </c>
      <c r="E63" s="114"/>
      <c r="F63" s="114">
        <f>Data_Drop!M66</f>
        <v>0</v>
      </c>
      <c r="G63" s="114"/>
      <c r="H63" s="114">
        <f>Data_Drop!N66</f>
        <v>8008</v>
      </c>
      <c r="I63" s="114"/>
      <c r="J63" s="114">
        <f>Data_Drop!W66</f>
        <v>0</v>
      </c>
      <c r="K63" s="114"/>
      <c r="L63" s="114">
        <f>Data_Drop!X66</f>
        <v>0</v>
      </c>
      <c r="M63" s="114"/>
      <c r="N63" s="114">
        <f>Data_Drop!Y66</f>
        <v>0</v>
      </c>
      <c r="O63" s="114"/>
      <c r="P63" s="114">
        <f>Data_Drop!Z66</f>
        <v>0</v>
      </c>
      <c r="Q63" s="114"/>
      <c r="R63" s="114">
        <f>Data_Drop!AA66</f>
        <v>17521.7</v>
      </c>
      <c r="S63" s="115"/>
      <c r="T63" s="116">
        <f t="shared" si="0"/>
        <v>17521.7</v>
      </c>
    </row>
    <row r="64" spans="2:20" s="111" customFormat="1" ht="17.5" customHeight="1" x14ac:dyDescent="0.35">
      <c r="B64" s="112" t="str">
        <f>Data_Drop!C67</f>
        <v>Charter Oak-Ute</v>
      </c>
      <c r="C64" s="113"/>
      <c r="D64" s="114">
        <f>Data_Drop!L67</f>
        <v>7983</v>
      </c>
      <c r="E64" s="114"/>
      <c r="F64" s="114">
        <f>Data_Drop!M67</f>
        <v>10</v>
      </c>
      <c r="G64" s="114"/>
      <c r="H64" s="114">
        <f>Data_Drop!N67</f>
        <v>7993</v>
      </c>
      <c r="I64" s="114"/>
      <c r="J64" s="114">
        <f>Data_Drop!W67</f>
        <v>2884</v>
      </c>
      <c r="K64" s="114"/>
      <c r="L64" s="114">
        <f>Data_Drop!X67</f>
        <v>253</v>
      </c>
      <c r="M64" s="114"/>
      <c r="N64" s="114">
        <f>Data_Drop!Y67</f>
        <v>523</v>
      </c>
      <c r="O64" s="114"/>
      <c r="P64" s="114">
        <f>Data_Drop!Z67</f>
        <v>3660</v>
      </c>
      <c r="Q64" s="114"/>
      <c r="R64" s="114">
        <f>Data_Drop!AA67</f>
        <v>0</v>
      </c>
      <c r="S64" s="115"/>
      <c r="T64" s="116">
        <f t="shared" si="0"/>
        <v>3660</v>
      </c>
    </row>
    <row r="65" spans="2:20" s="111" customFormat="1" ht="17.5" customHeight="1" x14ac:dyDescent="0.35">
      <c r="B65" s="112" t="str">
        <f>Data_Drop!C68</f>
        <v>Cherokee</v>
      </c>
      <c r="C65" s="113"/>
      <c r="D65" s="114">
        <f>Data_Drop!L68</f>
        <v>7999</v>
      </c>
      <c r="E65" s="114"/>
      <c r="F65" s="114">
        <f>Data_Drop!M68</f>
        <v>0</v>
      </c>
      <c r="G65" s="114"/>
      <c r="H65" s="114">
        <f>Data_Drop!N68</f>
        <v>7999</v>
      </c>
      <c r="I65" s="114"/>
      <c r="J65" s="114">
        <f>Data_Drop!W68</f>
        <v>0</v>
      </c>
      <c r="K65" s="114"/>
      <c r="L65" s="114">
        <f>Data_Drop!X68</f>
        <v>0</v>
      </c>
      <c r="M65" s="114"/>
      <c r="N65" s="114">
        <f>Data_Drop!Y68</f>
        <v>0</v>
      </c>
      <c r="O65" s="114"/>
      <c r="P65" s="114">
        <f>Data_Drop!Z68</f>
        <v>0</v>
      </c>
      <c r="Q65" s="114"/>
      <c r="R65" s="114">
        <f>Data_Drop!AA68</f>
        <v>12161.7</v>
      </c>
      <c r="S65" s="115"/>
      <c r="T65" s="116">
        <f t="shared" si="0"/>
        <v>12161.7</v>
      </c>
    </row>
    <row r="66" spans="2:20" s="111" customFormat="1" ht="17.5" customHeight="1" x14ac:dyDescent="0.35">
      <c r="B66" s="112" t="str">
        <f>Data_Drop!C69</f>
        <v>Clarinda</v>
      </c>
      <c r="C66" s="113"/>
      <c r="D66" s="114">
        <f>Data_Drop!L69</f>
        <v>7983</v>
      </c>
      <c r="E66" s="114"/>
      <c r="F66" s="114">
        <f>Data_Drop!M69</f>
        <v>10</v>
      </c>
      <c r="G66" s="114"/>
      <c r="H66" s="114">
        <f>Data_Drop!N69</f>
        <v>7993</v>
      </c>
      <c r="I66" s="114"/>
      <c r="J66" s="114">
        <f>Data_Drop!W69</f>
        <v>9663</v>
      </c>
      <c r="K66" s="114"/>
      <c r="L66" s="114">
        <f>Data_Drop!X69</f>
        <v>400</v>
      </c>
      <c r="M66" s="114"/>
      <c r="N66" s="114">
        <f>Data_Drop!Y69</f>
        <v>1097</v>
      </c>
      <c r="O66" s="114"/>
      <c r="P66" s="114">
        <f>Data_Drop!Z69</f>
        <v>11160</v>
      </c>
      <c r="Q66" s="114"/>
      <c r="R66" s="114">
        <f>Data_Drop!AA69</f>
        <v>0</v>
      </c>
      <c r="S66" s="115"/>
      <c r="T66" s="116">
        <f t="shared" si="0"/>
        <v>11160</v>
      </c>
    </row>
    <row r="67" spans="2:20" s="111" customFormat="1" ht="17.5" customHeight="1" x14ac:dyDescent="0.35">
      <c r="B67" s="112" t="str">
        <f>Data_Drop!C70</f>
        <v>Clarion-Goldfield-Dows</v>
      </c>
      <c r="C67" s="113"/>
      <c r="D67" s="114">
        <f>Data_Drop!L70</f>
        <v>7983</v>
      </c>
      <c r="E67" s="114"/>
      <c r="F67" s="114">
        <f>Data_Drop!M70</f>
        <v>10</v>
      </c>
      <c r="G67" s="114"/>
      <c r="H67" s="114">
        <f>Data_Drop!N70</f>
        <v>7993</v>
      </c>
      <c r="I67" s="114"/>
      <c r="J67" s="114">
        <f>Data_Drop!W70</f>
        <v>9720</v>
      </c>
      <c r="K67" s="114"/>
      <c r="L67" s="114">
        <f>Data_Drop!X70</f>
        <v>527</v>
      </c>
      <c r="M67" s="114"/>
      <c r="N67" s="114">
        <f>Data_Drop!Y70</f>
        <v>1078</v>
      </c>
      <c r="O67" s="114"/>
      <c r="P67" s="114">
        <f>Data_Drop!Z70</f>
        <v>11325</v>
      </c>
      <c r="Q67" s="114"/>
      <c r="R67" s="114">
        <f>Data_Drop!AA70</f>
        <v>0</v>
      </c>
      <c r="S67" s="115"/>
      <c r="T67" s="116">
        <f t="shared" si="0"/>
        <v>11325</v>
      </c>
    </row>
    <row r="68" spans="2:20" s="111" customFormat="1" ht="17.5" customHeight="1" x14ac:dyDescent="0.35">
      <c r="B68" s="112" t="str">
        <f>Data_Drop!C71</f>
        <v>Clarke</v>
      </c>
      <c r="C68" s="113"/>
      <c r="D68" s="114">
        <f>Data_Drop!L71</f>
        <v>7983</v>
      </c>
      <c r="E68" s="114"/>
      <c r="F68" s="114">
        <f>Data_Drop!M71</f>
        <v>10</v>
      </c>
      <c r="G68" s="114"/>
      <c r="H68" s="114">
        <f>Data_Drop!N71</f>
        <v>7993</v>
      </c>
      <c r="I68" s="114"/>
      <c r="J68" s="114">
        <f>Data_Drop!W71</f>
        <v>14774</v>
      </c>
      <c r="K68" s="114"/>
      <c r="L68" s="114">
        <f>Data_Drop!X71</f>
        <v>831</v>
      </c>
      <c r="M68" s="114"/>
      <c r="N68" s="114">
        <f>Data_Drop!Y71</f>
        <v>1932</v>
      </c>
      <c r="O68" s="114"/>
      <c r="P68" s="114">
        <f>Data_Drop!Z71</f>
        <v>17537</v>
      </c>
      <c r="Q68" s="114"/>
      <c r="R68" s="114">
        <f>Data_Drop!AA71</f>
        <v>0</v>
      </c>
      <c r="S68" s="115"/>
      <c r="T68" s="116">
        <f t="shared" si="0"/>
        <v>17537</v>
      </c>
    </row>
    <row r="69" spans="2:20" s="111" customFormat="1" ht="17.5" customHeight="1" x14ac:dyDescent="0.35">
      <c r="B69" s="112" t="str">
        <f>Data_Drop!C72</f>
        <v>Clarksville</v>
      </c>
      <c r="C69" s="113"/>
      <c r="D69" s="114">
        <f>Data_Drop!L72</f>
        <v>7983</v>
      </c>
      <c r="E69" s="114"/>
      <c r="F69" s="114">
        <f>Data_Drop!M72</f>
        <v>10</v>
      </c>
      <c r="G69" s="114"/>
      <c r="H69" s="114">
        <f>Data_Drop!N72</f>
        <v>7993</v>
      </c>
      <c r="I69" s="114"/>
      <c r="J69" s="114">
        <f>Data_Drop!W72</f>
        <v>2726</v>
      </c>
      <c r="K69" s="114"/>
      <c r="L69" s="114">
        <f>Data_Drop!X72</f>
        <v>205</v>
      </c>
      <c r="M69" s="114"/>
      <c r="N69" s="114">
        <f>Data_Drop!Y72</f>
        <v>568</v>
      </c>
      <c r="O69" s="114"/>
      <c r="P69" s="114">
        <f>Data_Drop!Z72</f>
        <v>3499</v>
      </c>
      <c r="Q69" s="114"/>
      <c r="R69" s="114">
        <f>Data_Drop!AA72</f>
        <v>0</v>
      </c>
      <c r="S69" s="115"/>
      <c r="T69" s="116">
        <f t="shared" si="0"/>
        <v>3499</v>
      </c>
    </row>
    <row r="70" spans="2:20" s="111" customFormat="1" ht="17.5" customHeight="1" x14ac:dyDescent="0.35">
      <c r="B70" s="112" t="str">
        <f>Data_Drop!C73</f>
        <v>Clay Central-Everly</v>
      </c>
      <c r="C70" s="113"/>
      <c r="D70" s="114">
        <f>Data_Drop!L73</f>
        <v>8076</v>
      </c>
      <c r="E70" s="114"/>
      <c r="F70" s="114">
        <f>Data_Drop!M73</f>
        <v>0</v>
      </c>
      <c r="G70" s="114"/>
      <c r="H70" s="114">
        <f>Data_Drop!N73</f>
        <v>8076</v>
      </c>
      <c r="I70" s="114"/>
      <c r="J70" s="114">
        <f>Data_Drop!W73</f>
        <v>0</v>
      </c>
      <c r="K70" s="114"/>
      <c r="L70" s="114">
        <f>Data_Drop!X73</f>
        <v>0</v>
      </c>
      <c r="M70" s="114"/>
      <c r="N70" s="114">
        <f>Data_Drop!Y73</f>
        <v>0</v>
      </c>
      <c r="O70" s="114"/>
      <c r="P70" s="114">
        <f>Data_Drop!Z73</f>
        <v>0</v>
      </c>
      <c r="Q70" s="114"/>
      <c r="R70" s="114">
        <f>Data_Drop!AA73</f>
        <v>3210.5</v>
      </c>
      <c r="S70" s="115"/>
      <c r="T70" s="116">
        <f t="shared" ref="T70:T133" si="1">R70+P70</f>
        <v>3210.5</v>
      </c>
    </row>
    <row r="71" spans="2:20" s="111" customFormat="1" ht="17.5" customHeight="1" x14ac:dyDescent="0.35">
      <c r="B71" s="112" t="str">
        <f>Data_Drop!C74</f>
        <v>Clear Creek-Amana</v>
      </c>
      <c r="C71" s="113"/>
      <c r="D71" s="114">
        <f>Data_Drop!L74</f>
        <v>7984</v>
      </c>
      <c r="E71" s="114"/>
      <c r="F71" s="114">
        <f>Data_Drop!M74</f>
        <v>9</v>
      </c>
      <c r="G71" s="114"/>
      <c r="H71" s="114">
        <f>Data_Drop!N74</f>
        <v>7993</v>
      </c>
      <c r="I71" s="114"/>
      <c r="J71" s="114">
        <f>Data_Drop!W74</f>
        <v>28103</v>
      </c>
      <c r="K71" s="114"/>
      <c r="L71" s="114">
        <f>Data_Drop!X74</f>
        <v>714</v>
      </c>
      <c r="M71" s="114"/>
      <c r="N71" s="114">
        <f>Data_Drop!Y74</f>
        <v>3604</v>
      </c>
      <c r="O71" s="114"/>
      <c r="P71" s="114">
        <f>Data_Drop!Z74</f>
        <v>32421</v>
      </c>
      <c r="Q71" s="114"/>
      <c r="R71" s="114">
        <f>Data_Drop!AA74</f>
        <v>3602.28</v>
      </c>
      <c r="S71" s="115"/>
      <c r="T71" s="116">
        <f t="shared" si="1"/>
        <v>36023.279999999999</v>
      </c>
    </row>
    <row r="72" spans="2:20" s="111" customFormat="1" ht="17.5" customHeight="1" x14ac:dyDescent="0.35">
      <c r="B72" s="112" t="str">
        <f>Data_Drop!C75</f>
        <v>Clear Lake</v>
      </c>
      <c r="C72" s="113"/>
      <c r="D72" s="114">
        <f>Data_Drop!L75</f>
        <v>7983</v>
      </c>
      <c r="E72" s="114"/>
      <c r="F72" s="114">
        <f>Data_Drop!M75</f>
        <v>10</v>
      </c>
      <c r="G72" s="114"/>
      <c r="H72" s="114">
        <f>Data_Drop!N75</f>
        <v>7993</v>
      </c>
      <c r="I72" s="114"/>
      <c r="J72" s="114">
        <f>Data_Drop!W75</f>
        <v>11404</v>
      </c>
      <c r="K72" s="114"/>
      <c r="L72" s="114">
        <f>Data_Drop!X75</f>
        <v>126</v>
      </c>
      <c r="M72" s="114"/>
      <c r="N72" s="114">
        <f>Data_Drop!Y75</f>
        <v>1505</v>
      </c>
      <c r="O72" s="114"/>
      <c r="P72" s="114">
        <f>Data_Drop!Z75</f>
        <v>13035</v>
      </c>
      <c r="Q72" s="114"/>
      <c r="R72" s="114">
        <f>Data_Drop!AA75</f>
        <v>0</v>
      </c>
      <c r="S72" s="115"/>
      <c r="T72" s="116">
        <f t="shared" si="1"/>
        <v>13035</v>
      </c>
    </row>
    <row r="73" spans="2:20" s="111" customFormat="1" ht="17.5" customHeight="1" x14ac:dyDescent="0.35">
      <c r="B73" s="112" t="str">
        <f>Data_Drop!C76</f>
        <v>Clinton</v>
      </c>
      <c r="C73" s="113"/>
      <c r="D73" s="114">
        <f>Data_Drop!L76</f>
        <v>7994</v>
      </c>
      <c r="E73" s="114"/>
      <c r="F73" s="114">
        <f>Data_Drop!M76</f>
        <v>0</v>
      </c>
      <c r="G73" s="114"/>
      <c r="H73" s="114">
        <f>Data_Drop!N76</f>
        <v>7994</v>
      </c>
      <c r="I73" s="114"/>
      <c r="J73" s="114">
        <f>Data_Drop!W76</f>
        <v>0</v>
      </c>
      <c r="K73" s="114"/>
      <c r="L73" s="114">
        <f>Data_Drop!X76</f>
        <v>0</v>
      </c>
      <c r="M73" s="114"/>
      <c r="N73" s="114">
        <f>Data_Drop!Y76</f>
        <v>0</v>
      </c>
      <c r="O73" s="114"/>
      <c r="P73" s="114">
        <f>Data_Drop!Z76</f>
        <v>0</v>
      </c>
      <c r="Q73" s="114"/>
      <c r="R73" s="114">
        <f>Data_Drop!AA76</f>
        <v>44328.800000000003</v>
      </c>
      <c r="S73" s="115"/>
      <c r="T73" s="116">
        <f t="shared" si="1"/>
        <v>44328.800000000003</v>
      </c>
    </row>
    <row r="74" spans="2:20" s="111" customFormat="1" ht="17.5" customHeight="1" x14ac:dyDescent="0.35">
      <c r="B74" s="112" t="str">
        <f>Data_Drop!C77</f>
        <v>Colfax-Mingo</v>
      </c>
      <c r="C74" s="113"/>
      <c r="D74" s="114">
        <f>Data_Drop!L77</f>
        <v>7983</v>
      </c>
      <c r="E74" s="114"/>
      <c r="F74" s="114">
        <f>Data_Drop!M77</f>
        <v>10</v>
      </c>
      <c r="G74" s="114"/>
      <c r="H74" s="114">
        <f>Data_Drop!N77</f>
        <v>7993</v>
      </c>
      <c r="I74" s="114"/>
      <c r="J74" s="114">
        <f>Data_Drop!W77</f>
        <v>6845</v>
      </c>
      <c r="K74" s="114"/>
      <c r="L74" s="114">
        <f>Data_Drop!X77</f>
        <v>144</v>
      </c>
      <c r="M74" s="114"/>
      <c r="N74" s="114">
        <f>Data_Drop!Y77</f>
        <v>1042</v>
      </c>
      <c r="O74" s="114"/>
      <c r="P74" s="114">
        <f>Data_Drop!Z77</f>
        <v>8031</v>
      </c>
      <c r="Q74" s="114"/>
      <c r="R74" s="114">
        <f>Data_Drop!AA77</f>
        <v>0</v>
      </c>
      <c r="S74" s="115"/>
      <c r="T74" s="116">
        <f t="shared" si="1"/>
        <v>8031</v>
      </c>
    </row>
    <row r="75" spans="2:20" s="111" customFormat="1" ht="17.5" customHeight="1" x14ac:dyDescent="0.35">
      <c r="B75" s="112" t="str">
        <f>Data_Drop!C78</f>
        <v>College Community</v>
      </c>
      <c r="C75" s="113"/>
      <c r="D75" s="114">
        <f>Data_Drop!L78</f>
        <v>7983</v>
      </c>
      <c r="E75" s="114"/>
      <c r="F75" s="114">
        <f>Data_Drop!M78</f>
        <v>10</v>
      </c>
      <c r="G75" s="114"/>
      <c r="H75" s="114">
        <f>Data_Drop!N78</f>
        <v>7993</v>
      </c>
      <c r="I75" s="114"/>
      <c r="J75" s="114">
        <f>Data_Drop!W78</f>
        <v>51138</v>
      </c>
      <c r="K75" s="114"/>
      <c r="L75" s="114">
        <f>Data_Drop!X78</f>
        <v>1446</v>
      </c>
      <c r="M75" s="114"/>
      <c r="N75" s="114">
        <f>Data_Drop!Y78</f>
        <v>5826</v>
      </c>
      <c r="O75" s="114"/>
      <c r="P75" s="114">
        <f>Data_Drop!Z78</f>
        <v>58410</v>
      </c>
      <c r="Q75" s="114"/>
      <c r="R75" s="114">
        <f>Data_Drop!AA78</f>
        <v>0</v>
      </c>
      <c r="S75" s="115"/>
      <c r="T75" s="116">
        <f t="shared" si="1"/>
        <v>58410</v>
      </c>
    </row>
    <row r="76" spans="2:20" s="111" customFormat="1" ht="17.5" customHeight="1" x14ac:dyDescent="0.35">
      <c r="B76" s="112" t="str">
        <f>Data_Drop!C79</f>
        <v>Collins-Maxwell</v>
      </c>
      <c r="C76" s="113"/>
      <c r="D76" s="114">
        <f>Data_Drop!L79</f>
        <v>7983</v>
      </c>
      <c r="E76" s="114"/>
      <c r="F76" s="114">
        <f>Data_Drop!M79</f>
        <v>10</v>
      </c>
      <c r="G76" s="114"/>
      <c r="H76" s="114">
        <f>Data_Drop!N79</f>
        <v>7993</v>
      </c>
      <c r="I76" s="114"/>
      <c r="J76" s="114">
        <f>Data_Drop!W79</f>
        <v>4181</v>
      </c>
      <c r="K76" s="114"/>
      <c r="L76" s="114">
        <f>Data_Drop!X79</f>
        <v>271</v>
      </c>
      <c r="M76" s="114"/>
      <c r="N76" s="114">
        <f>Data_Drop!Y79</f>
        <v>582</v>
      </c>
      <c r="O76" s="114"/>
      <c r="P76" s="114">
        <f>Data_Drop!Z79</f>
        <v>5034</v>
      </c>
      <c r="Q76" s="114"/>
      <c r="R76" s="114">
        <f>Data_Drop!AA79</f>
        <v>0</v>
      </c>
      <c r="S76" s="115"/>
      <c r="T76" s="116">
        <f t="shared" si="1"/>
        <v>5034</v>
      </c>
    </row>
    <row r="77" spans="2:20" s="111" customFormat="1" ht="17.5" customHeight="1" x14ac:dyDescent="0.35">
      <c r="B77" s="112" t="str">
        <f>Data_Drop!C80</f>
        <v>Colo-Nesco</v>
      </c>
      <c r="C77" s="113"/>
      <c r="D77" s="114">
        <f>Data_Drop!L80</f>
        <v>7983</v>
      </c>
      <c r="E77" s="114"/>
      <c r="F77" s="114">
        <f>Data_Drop!M80</f>
        <v>10</v>
      </c>
      <c r="G77" s="114"/>
      <c r="H77" s="114">
        <f>Data_Drop!N80</f>
        <v>7993</v>
      </c>
      <c r="I77" s="114"/>
      <c r="J77" s="114">
        <f>Data_Drop!W80</f>
        <v>4520</v>
      </c>
      <c r="K77" s="114"/>
      <c r="L77" s="114">
        <f>Data_Drop!X80</f>
        <v>290</v>
      </c>
      <c r="M77" s="114"/>
      <c r="N77" s="114">
        <f>Data_Drop!Y80</f>
        <v>616</v>
      </c>
      <c r="O77" s="114"/>
      <c r="P77" s="114">
        <f>Data_Drop!Z80</f>
        <v>5426</v>
      </c>
      <c r="Q77" s="114"/>
      <c r="R77" s="114">
        <f>Data_Drop!AA80</f>
        <v>0</v>
      </c>
      <c r="S77" s="115"/>
      <c r="T77" s="116">
        <f t="shared" si="1"/>
        <v>5426</v>
      </c>
    </row>
    <row r="78" spans="2:20" s="111" customFormat="1" ht="17.5" customHeight="1" x14ac:dyDescent="0.35">
      <c r="B78" s="112" t="str">
        <f>Data_Drop!C81</f>
        <v>Columbus</v>
      </c>
      <c r="C78" s="113"/>
      <c r="D78" s="114">
        <f>Data_Drop!L81</f>
        <v>7983</v>
      </c>
      <c r="E78" s="114"/>
      <c r="F78" s="114">
        <f>Data_Drop!M81</f>
        <v>10</v>
      </c>
      <c r="G78" s="114"/>
      <c r="H78" s="114">
        <f>Data_Drop!N81</f>
        <v>7993</v>
      </c>
      <c r="I78" s="114"/>
      <c r="J78" s="114">
        <f>Data_Drop!W81</f>
        <v>7625</v>
      </c>
      <c r="K78" s="114"/>
      <c r="L78" s="114">
        <f>Data_Drop!X81</f>
        <v>495</v>
      </c>
      <c r="M78" s="114"/>
      <c r="N78" s="114">
        <f>Data_Drop!Y81</f>
        <v>1203</v>
      </c>
      <c r="O78" s="114"/>
      <c r="P78" s="114">
        <f>Data_Drop!Z81</f>
        <v>9323</v>
      </c>
      <c r="Q78" s="114"/>
      <c r="R78" s="114">
        <f>Data_Drop!AA81</f>
        <v>0</v>
      </c>
      <c r="S78" s="115"/>
      <c r="T78" s="116">
        <f t="shared" si="1"/>
        <v>9323</v>
      </c>
    </row>
    <row r="79" spans="2:20" s="111" customFormat="1" ht="17.5" customHeight="1" x14ac:dyDescent="0.35">
      <c r="B79" s="112" t="str">
        <f>Data_Drop!C82</f>
        <v>Coon Rapids-Bayard</v>
      </c>
      <c r="C79" s="113"/>
      <c r="D79" s="114">
        <f>Data_Drop!L82</f>
        <v>8095</v>
      </c>
      <c r="E79" s="114"/>
      <c r="F79" s="114">
        <f>Data_Drop!M82</f>
        <v>0</v>
      </c>
      <c r="G79" s="114"/>
      <c r="H79" s="114">
        <f>Data_Drop!N82</f>
        <v>8095</v>
      </c>
      <c r="I79" s="114"/>
      <c r="J79" s="114">
        <f>Data_Drop!W82</f>
        <v>0</v>
      </c>
      <c r="K79" s="114"/>
      <c r="L79" s="114">
        <f>Data_Drop!X82</f>
        <v>0</v>
      </c>
      <c r="M79" s="114"/>
      <c r="N79" s="114">
        <f>Data_Drop!Y82</f>
        <v>0</v>
      </c>
      <c r="O79" s="114"/>
      <c r="P79" s="114">
        <f>Data_Drop!Z82</f>
        <v>0</v>
      </c>
      <c r="Q79" s="114"/>
      <c r="R79" s="114">
        <f>Data_Drop!AA82</f>
        <v>5382.7</v>
      </c>
      <c r="S79" s="115"/>
      <c r="T79" s="116">
        <f t="shared" si="1"/>
        <v>5382.7</v>
      </c>
    </row>
    <row r="80" spans="2:20" s="111" customFormat="1" ht="17.5" customHeight="1" x14ac:dyDescent="0.35">
      <c r="B80" s="112" t="str">
        <f>Data_Drop!C83</f>
        <v>Corning</v>
      </c>
      <c r="C80" s="113"/>
      <c r="D80" s="114">
        <f>Data_Drop!L83</f>
        <v>7995</v>
      </c>
      <c r="E80" s="114"/>
      <c r="F80" s="114">
        <f>Data_Drop!M83</f>
        <v>0</v>
      </c>
      <c r="G80" s="114"/>
      <c r="H80" s="114">
        <f>Data_Drop!N83</f>
        <v>7995</v>
      </c>
      <c r="I80" s="114"/>
      <c r="J80" s="114">
        <f>Data_Drop!W83</f>
        <v>0</v>
      </c>
      <c r="K80" s="114"/>
      <c r="L80" s="114">
        <f>Data_Drop!X83</f>
        <v>0</v>
      </c>
      <c r="M80" s="114"/>
      <c r="N80" s="114">
        <f>Data_Drop!Y83</f>
        <v>0</v>
      </c>
      <c r="O80" s="114"/>
      <c r="P80" s="114">
        <f>Data_Drop!Z83</f>
        <v>0</v>
      </c>
      <c r="Q80" s="114"/>
      <c r="R80" s="114">
        <f>Data_Drop!AA83</f>
        <v>4817.2000000000007</v>
      </c>
      <c r="S80" s="115"/>
      <c r="T80" s="116">
        <f t="shared" si="1"/>
        <v>4817.2000000000007</v>
      </c>
    </row>
    <row r="81" spans="2:20" s="111" customFormat="1" ht="17.5" customHeight="1" x14ac:dyDescent="0.35">
      <c r="B81" s="112" t="str">
        <f>Data_Drop!C84</f>
        <v>Council Bluffs</v>
      </c>
      <c r="C81" s="113"/>
      <c r="D81" s="114">
        <f>Data_Drop!L84</f>
        <v>8017</v>
      </c>
      <c r="E81" s="114"/>
      <c r="F81" s="114">
        <f>Data_Drop!M84</f>
        <v>0</v>
      </c>
      <c r="G81" s="114"/>
      <c r="H81" s="114">
        <f>Data_Drop!N84</f>
        <v>8017</v>
      </c>
      <c r="I81" s="114"/>
      <c r="J81" s="114">
        <f>Data_Drop!W84</f>
        <v>0</v>
      </c>
      <c r="K81" s="114"/>
      <c r="L81" s="114">
        <f>Data_Drop!X84</f>
        <v>0</v>
      </c>
      <c r="M81" s="114"/>
      <c r="N81" s="114">
        <f>Data_Drop!Y84</f>
        <v>0</v>
      </c>
      <c r="O81" s="114"/>
      <c r="P81" s="114">
        <f>Data_Drop!Z84</f>
        <v>0</v>
      </c>
      <c r="Q81" s="114"/>
      <c r="R81" s="114">
        <f>Data_Drop!AA84</f>
        <v>108490.5</v>
      </c>
      <c r="S81" s="115"/>
      <c r="T81" s="116">
        <f t="shared" si="1"/>
        <v>108490.5</v>
      </c>
    </row>
    <row r="82" spans="2:20" s="111" customFormat="1" ht="17.5" customHeight="1" x14ac:dyDescent="0.35">
      <c r="B82" s="112" t="str">
        <f>Data_Drop!C85</f>
        <v>Creston</v>
      </c>
      <c r="C82" s="113"/>
      <c r="D82" s="114">
        <f>Data_Drop!L85</f>
        <v>7983</v>
      </c>
      <c r="E82" s="114"/>
      <c r="F82" s="114">
        <f>Data_Drop!M85</f>
        <v>10</v>
      </c>
      <c r="G82" s="114"/>
      <c r="H82" s="114">
        <f>Data_Drop!N85</f>
        <v>7993</v>
      </c>
      <c r="I82" s="114"/>
      <c r="J82" s="114">
        <f>Data_Drop!W85</f>
        <v>13305</v>
      </c>
      <c r="K82" s="114"/>
      <c r="L82" s="114">
        <f>Data_Drop!X85</f>
        <v>295</v>
      </c>
      <c r="M82" s="114"/>
      <c r="N82" s="114">
        <f>Data_Drop!Y85</f>
        <v>1783</v>
      </c>
      <c r="O82" s="114"/>
      <c r="P82" s="114">
        <f>Data_Drop!Z85</f>
        <v>15383</v>
      </c>
      <c r="Q82" s="114"/>
      <c r="R82" s="114">
        <f>Data_Drop!AA85</f>
        <v>0</v>
      </c>
      <c r="S82" s="115"/>
      <c r="T82" s="116">
        <f t="shared" si="1"/>
        <v>15383</v>
      </c>
    </row>
    <row r="83" spans="2:20" s="111" customFormat="1" ht="17.5" customHeight="1" x14ac:dyDescent="0.35">
      <c r="B83" s="112" t="str">
        <f>Data_Drop!C86</f>
        <v>Dallas Center-Grimes</v>
      </c>
      <c r="C83" s="113"/>
      <c r="D83" s="114">
        <f>Data_Drop!L86</f>
        <v>7983</v>
      </c>
      <c r="E83" s="114"/>
      <c r="F83" s="114">
        <f>Data_Drop!M86</f>
        <v>10</v>
      </c>
      <c r="G83" s="114"/>
      <c r="H83" s="114">
        <f>Data_Drop!N86</f>
        <v>7993</v>
      </c>
      <c r="I83" s="114"/>
      <c r="J83" s="114">
        <f>Data_Drop!W86</f>
        <v>34463</v>
      </c>
      <c r="K83" s="114"/>
      <c r="L83" s="114">
        <f>Data_Drop!X86</f>
        <v>737</v>
      </c>
      <c r="M83" s="114"/>
      <c r="N83" s="114">
        <f>Data_Drop!Y86</f>
        <v>3985</v>
      </c>
      <c r="O83" s="114"/>
      <c r="P83" s="114">
        <f>Data_Drop!Z86</f>
        <v>39185</v>
      </c>
      <c r="Q83" s="114"/>
      <c r="R83" s="114">
        <f>Data_Drop!AA86</f>
        <v>0</v>
      </c>
      <c r="S83" s="115"/>
      <c r="T83" s="116">
        <f t="shared" si="1"/>
        <v>39185</v>
      </c>
    </row>
    <row r="84" spans="2:20" s="111" customFormat="1" ht="17.5" customHeight="1" x14ac:dyDescent="0.35">
      <c r="B84" s="112" t="str">
        <f>Data_Drop!C87</f>
        <v>Danville</v>
      </c>
      <c r="C84" s="113"/>
      <c r="D84" s="114">
        <f>Data_Drop!L87</f>
        <v>7983</v>
      </c>
      <c r="E84" s="114"/>
      <c r="F84" s="114">
        <f>Data_Drop!M87</f>
        <v>10</v>
      </c>
      <c r="G84" s="114"/>
      <c r="H84" s="114">
        <f>Data_Drop!N87</f>
        <v>7993</v>
      </c>
      <c r="I84" s="114"/>
      <c r="J84" s="114">
        <f>Data_Drop!W87</f>
        <v>4199</v>
      </c>
      <c r="K84" s="114"/>
      <c r="L84" s="114">
        <f>Data_Drop!X87</f>
        <v>125</v>
      </c>
      <c r="M84" s="114"/>
      <c r="N84" s="114">
        <f>Data_Drop!Y87</f>
        <v>406</v>
      </c>
      <c r="O84" s="114"/>
      <c r="P84" s="114">
        <f>Data_Drop!Z87</f>
        <v>4730</v>
      </c>
      <c r="Q84" s="114"/>
      <c r="R84" s="114">
        <f>Data_Drop!AA87</f>
        <v>0</v>
      </c>
      <c r="S84" s="115"/>
      <c r="T84" s="116">
        <f t="shared" si="1"/>
        <v>4730</v>
      </c>
    </row>
    <row r="85" spans="2:20" s="111" customFormat="1" ht="17.5" customHeight="1" x14ac:dyDescent="0.35">
      <c r="B85" s="112" t="str">
        <f>Data_Drop!C88</f>
        <v>Davenport</v>
      </c>
      <c r="C85" s="113"/>
      <c r="D85" s="114">
        <f>Data_Drop!L88</f>
        <v>7983</v>
      </c>
      <c r="E85" s="114"/>
      <c r="F85" s="114">
        <f>Data_Drop!M88</f>
        <v>10</v>
      </c>
      <c r="G85" s="114"/>
      <c r="H85" s="114">
        <f>Data_Drop!N88</f>
        <v>7993</v>
      </c>
      <c r="I85" s="114"/>
      <c r="J85" s="114">
        <f>Data_Drop!W88</f>
        <v>135668</v>
      </c>
      <c r="K85" s="114"/>
      <c r="L85" s="114">
        <f>Data_Drop!X88</f>
        <v>2321</v>
      </c>
      <c r="M85" s="114"/>
      <c r="N85" s="114">
        <f>Data_Drop!Y88</f>
        <v>25900</v>
      </c>
      <c r="O85" s="114"/>
      <c r="P85" s="114">
        <f>Data_Drop!Z88</f>
        <v>163889</v>
      </c>
      <c r="Q85" s="114"/>
      <c r="R85" s="114">
        <f>Data_Drop!AA88</f>
        <v>0</v>
      </c>
      <c r="S85" s="115"/>
      <c r="T85" s="116">
        <f t="shared" si="1"/>
        <v>163889</v>
      </c>
    </row>
    <row r="86" spans="2:20" s="111" customFormat="1" ht="17.5" customHeight="1" x14ac:dyDescent="0.35">
      <c r="B86" s="112" t="str">
        <f>Data_Drop!C89</f>
        <v>Davis County</v>
      </c>
      <c r="C86" s="113"/>
      <c r="D86" s="114">
        <f>Data_Drop!L89</f>
        <v>7983</v>
      </c>
      <c r="E86" s="114"/>
      <c r="F86" s="114">
        <f>Data_Drop!M89</f>
        <v>10</v>
      </c>
      <c r="G86" s="114"/>
      <c r="H86" s="114">
        <f>Data_Drop!N89</f>
        <v>7993</v>
      </c>
      <c r="I86" s="114"/>
      <c r="J86" s="114">
        <f>Data_Drop!W89</f>
        <v>10792</v>
      </c>
      <c r="K86" s="114"/>
      <c r="L86" s="114">
        <f>Data_Drop!X89</f>
        <v>481</v>
      </c>
      <c r="M86" s="114"/>
      <c r="N86" s="114">
        <f>Data_Drop!Y89</f>
        <v>1542</v>
      </c>
      <c r="O86" s="114"/>
      <c r="P86" s="114">
        <f>Data_Drop!Z89</f>
        <v>12815</v>
      </c>
      <c r="Q86" s="114"/>
      <c r="R86" s="114">
        <f>Data_Drop!AA89</f>
        <v>0</v>
      </c>
      <c r="S86" s="115"/>
      <c r="T86" s="116">
        <f t="shared" si="1"/>
        <v>12815</v>
      </c>
    </row>
    <row r="87" spans="2:20" s="111" customFormat="1" ht="17.5" customHeight="1" x14ac:dyDescent="0.35">
      <c r="B87" s="112" t="str">
        <f>Data_Drop!C90</f>
        <v>Decorah</v>
      </c>
      <c r="C87" s="113"/>
      <c r="D87" s="114">
        <f>Data_Drop!L90</f>
        <v>7983</v>
      </c>
      <c r="E87" s="114"/>
      <c r="F87" s="114">
        <f>Data_Drop!M90</f>
        <v>10</v>
      </c>
      <c r="G87" s="114"/>
      <c r="H87" s="114">
        <f>Data_Drop!N90</f>
        <v>7993</v>
      </c>
      <c r="I87" s="114"/>
      <c r="J87" s="114">
        <f>Data_Drop!W90</f>
        <v>14504</v>
      </c>
      <c r="K87" s="114"/>
      <c r="L87" s="114">
        <f>Data_Drop!X90</f>
        <v>292</v>
      </c>
      <c r="M87" s="114"/>
      <c r="N87" s="114">
        <f>Data_Drop!Y90</f>
        <v>1842</v>
      </c>
      <c r="O87" s="114"/>
      <c r="P87" s="114">
        <f>Data_Drop!Z90</f>
        <v>16638</v>
      </c>
      <c r="Q87" s="114"/>
      <c r="R87" s="114">
        <f>Data_Drop!AA90</f>
        <v>0</v>
      </c>
      <c r="S87" s="115"/>
      <c r="T87" s="116">
        <f t="shared" si="1"/>
        <v>16638</v>
      </c>
    </row>
    <row r="88" spans="2:20" s="111" customFormat="1" ht="17.5" customHeight="1" x14ac:dyDescent="0.35">
      <c r="B88" s="112" t="str">
        <f>Data_Drop!C91</f>
        <v>Delwood</v>
      </c>
      <c r="C88" s="113"/>
      <c r="D88" s="114">
        <f>Data_Drop!L91</f>
        <v>8123</v>
      </c>
      <c r="E88" s="114"/>
      <c r="F88" s="114">
        <f>Data_Drop!M91</f>
        <v>0</v>
      </c>
      <c r="G88" s="114"/>
      <c r="H88" s="114">
        <f>Data_Drop!N91</f>
        <v>8123</v>
      </c>
      <c r="I88" s="114"/>
      <c r="J88" s="114">
        <f>Data_Drop!W91</f>
        <v>0</v>
      </c>
      <c r="K88" s="114"/>
      <c r="L88" s="114">
        <f>Data_Drop!X91</f>
        <v>0</v>
      </c>
      <c r="M88" s="114"/>
      <c r="N88" s="114">
        <f>Data_Drop!Y91</f>
        <v>0</v>
      </c>
      <c r="O88" s="114"/>
      <c r="P88" s="114">
        <f>Data_Drop!Z91</f>
        <v>0</v>
      </c>
      <c r="Q88" s="114"/>
      <c r="R88" s="114">
        <f>Data_Drop!AA91</f>
        <v>2240.2000000000003</v>
      </c>
      <c r="S88" s="115"/>
      <c r="T88" s="116">
        <f t="shared" si="1"/>
        <v>2240.2000000000003</v>
      </c>
    </row>
    <row r="89" spans="2:20" s="111" customFormat="1" ht="17.5" customHeight="1" x14ac:dyDescent="0.35">
      <c r="B89" s="112" t="str">
        <f>Data_Drop!C92</f>
        <v>Denison</v>
      </c>
      <c r="C89" s="113"/>
      <c r="D89" s="114">
        <f>Data_Drop!L92</f>
        <v>7983</v>
      </c>
      <c r="E89" s="114"/>
      <c r="F89" s="114">
        <f>Data_Drop!M92</f>
        <v>10</v>
      </c>
      <c r="G89" s="114"/>
      <c r="H89" s="114">
        <f>Data_Drop!N92</f>
        <v>7993</v>
      </c>
      <c r="I89" s="114"/>
      <c r="J89" s="114">
        <f>Data_Drop!W92</f>
        <v>19770</v>
      </c>
      <c r="K89" s="114"/>
      <c r="L89" s="114">
        <f>Data_Drop!X92</f>
        <v>1725</v>
      </c>
      <c r="M89" s="114"/>
      <c r="N89" s="114">
        <f>Data_Drop!Y92</f>
        <v>2799</v>
      </c>
      <c r="O89" s="114"/>
      <c r="P89" s="114">
        <f>Data_Drop!Z92</f>
        <v>24294</v>
      </c>
      <c r="Q89" s="114"/>
      <c r="R89" s="114">
        <f>Data_Drop!AA92</f>
        <v>0</v>
      </c>
      <c r="S89" s="115"/>
      <c r="T89" s="116">
        <f t="shared" si="1"/>
        <v>24294</v>
      </c>
    </row>
    <row r="90" spans="2:20" s="111" customFormat="1" ht="17.5" customHeight="1" x14ac:dyDescent="0.35">
      <c r="B90" s="112" t="str">
        <f>Data_Drop!C93</f>
        <v>Denver</v>
      </c>
      <c r="C90" s="113"/>
      <c r="D90" s="114">
        <f>Data_Drop!L93</f>
        <v>7983</v>
      </c>
      <c r="E90" s="114"/>
      <c r="F90" s="114">
        <f>Data_Drop!M93</f>
        <v>10</v>
      </c>
      <c r="G90" s="114"/>
      <c r="H90" s="114">
        <f>Data_Drop!N93</f>
        <v>7993</v>
      </c>
      <c r="I90" s="114"/>
      <c r="J90" s="114">
        <f>Data_Drop!W93</f>
        <v>8722</v>
      </c>
      <c r="K90" s="114"/>
      <c r="L90" s="114">
        <f>Data_Drop!X93</f>
        <v>126</v>
      </c>
      <c r="M90" s="114"/>
      <c r="N90" s="114">
        <f>Data_Drop!Y93</f>
        <v>798</v>
      </c>
      <c r="O90" s="114"/>
      <c r="P90" s="114">
        <f>Data_Drop!Z93</f>
        <v>9646</v>
      </c>
      <c r="Q90" s="114"/>
      <c r="R90" s="114">
        <f>Data_Drop!AA93</f>
        <v>0</v>
      </c>
      <c r="S90" s="115"/>
      <c r="T90" s="116">
        <f t="shared" si="1"/>
        <v>9646</v>
      </c>
    </row>
    <row r="91" spans="2:20" s="111" customFormat="1" ht="17.5" customHeight="1" x14ac:dyDescent="0.35">
      <c r="B91" s="112" t="str">
        <f>Data_Drop!C94</f>
        <v>Des Moines</v>
      </c>
      <c r="C91" s="113"/>
      <c r="D91" s="114">
        <f>Data_Drop!L94</f>
        <v>8016</v>
      </c>
      <c r="E91" s="114"/>
      <c r="F91" s="114">
        <f>Data_Drop!M94</f>
        <v>0</v>
      </c>
      <c r="G91" s="114"/>
      <c r="H91" s="114">
        <f>Data_Drop!N94</f>
        <v>8016</v>
      </c>
      <c r="I91" s="114"/>
      <c r="J91" s="114">
        <f>Data_Drop!W94</f>
        <v>0</v>
      </c>
      <c r="K91" s="114"/>
      <c r="L91" s="114">
        <f>Data_Drop!X94</f>
        <v>0</v>
      </c>
      <c r="M91" s="114"/>
      <c r="N91" s="114">
        <f>Data_Drop!Y94</f>
        <v>0</v>
      </c>
      <c r="O91" s="114"/>
      <c r="P91" s="114">
        <f>Data_Drop!Z94</f>
        <v>0</v>
      </c>
      <c r="Q91" s="114"/>
      <c r="R91" s="114">
        <f>Data_Drop!AA94</f>
        <v>381833.39999999997</v>
      </c>
      <c r="S91" s="115"/>
      <c r="T91" s="116">
        <f t="shared" si="1"/>
        <v>381833.39999999997</v>
      </c>
    </row>
    <row r="92" spans="2:20" s="111" customFormat="1" ht="17.5" customHeight="1" x14ac:dyDescent="0.35">
      <c r="B92" s="112" t="str">
        <f>Data_Drop!C95</f>
        <v>Diagonal</v>
      </c>
      <c r="C92" s="113"/>
      <c r="D92" s="114">
        <f>Data_Drop!L95</f>
        <v>7983</v>
      </c>
      <c r="E92" s="114"/>
      <c r="F92" s="114">
        <f>Data_Drop!M95</f>
        <v>10</v>
      </c>
      <c r="G92" s="114"/>
      <c r="H92" s="114">
        <f>Data_Drop!N95</f>
        <v>7993</v>
      </c>
      <c r="I92" s="114"/>
      <c r="J92" s="114">
        <f>Data_Drop!W95</f>
        <v>900</v>
      </c>
      <c r="K92" s="114"/>
      <c r="L92" s="114">
        <f>Data_Drop!X95</f>
        <v>218</v>
      </c>
      <c r="M92" s="114"/>
      <c r="N92" s="114">
        <f>Data_Drop!Y95</f>
        <v>129</v>
      </c>
      <c r="O92" s="114"/>
      <c r="P92" s="114">
        <f>Data_Drop!Z95</f>
        <v>1247</v>
      </c>
      <c r="Q92" s="114"/>
      <c r="R92" s="114">
        <f>Data_Drop!AA95</f>
        <v>0</v>
      </c>
      <c r="S92" s="115"/>
      <c r="T92" s="116">
        <f t="shared" si="1"/>
        <v>1247</v>
      </c>
    </row>
    <row r="93" spans="2:20" s="111" customFormat="1" ht="17.5" customHeight="1" x14ac:dyDescent="0.35">
      <c r="B93" s="112" t="str">
        <f>Data_Drop!C96</f>
        <v>Dike-New Hartford</v>
      </c>
      <c r="C93" s="113"/>
      <c r="D93" s="114">
        <f>Data_Drop!L96</f>
        <v>7983</v>
      </c>
      <c r="E93" s="114"/>
      <c r="F93" s="114">
        <f>Data_Drop!M96</f>
        <v>10</v>
      </c>
      <c r="G93" s="114"/>
      <c r="H93" s="114">
        <f>Data_Drop!N96</f>
        <v>7993</v>
      </c>
      <c r="I93" s="114"/>
      <c r="J93" s="114">
        <f>Data_Drop!W96</f>
        <v>8516</v>
      </c>
      <c r="K93" s="114"/>
      <c r="L93" s="114">
        <f>Data_Drop!X96</f>
        <v>345</v>
      </c>
      <c r="M93" s="114"/>
      <c r="N93" s="114">
        <f>Data_Drop!Y96</f>
        <v>1158</v>
      </c>
      <c r="O93" s="114"/>
      <c r="P93" s="114">
        <f>Data_Drop!Z96</f>
        <v>10019</v>
      </c>
      <c r="Q93" s="114"/>
      <c r="R93" s="114">
        <f>Data_Drop!AA96</f>
        <v>0</v>
      </c>
      <c r="S93" s="115"/>
      <c r="T93" s="116">
        <f t="shared" si="1"/>
        <v>10019</v>
      </c>
    </row>
    <row r="94" spans="2:20" s="111" customFormat="1" ht="17.5" customHeight="1" x14ac:dyDescent="0.35">
      <c r="B94" s="112" t="str">
        <f>Data_Drop!C97</f>
        <v>Dubuque</v>
      </c>
      <c r="C94" s="113"/>
      <c r="D94" s="114">
        <f>Data_Drop!L97</f>
        <v>7983</v>
      </c>
      <c r="E94" s="114"/>
      <c r="F94" s="114">
        <f>Data_Drop!M97</f>
        <v>10</v>
      </c>
      <c r="G94" s="114"/>
      <c r="H94" s="114">
        <f>Data_Drop!N97</f>
        <v>7993</v>
      </c>
      <c r="I94" s="114"/>
      <c r="J94" s="114">
        <f>Data_Drop!W97</f>
        <v>98629</v>
      </c>
      <c r="K94" s="114"/>
      <c r="L94" s="114">
        <f>Data_Drop!X97</f>
        <v>2015</v>
      </c>
      <c r="M94" s="114"/>
      <c r="N94" s="114">
        <f>Data_Drop!Y97</f>
        <v>18926</v>
      </c>
      <c r="O94" s="114"/>
      <c r="P94" s="114">
        <f>Data_Drop!Z97</f>
        <v>119570</v>
      </c>
      <c r="Q94" s="114"/>
      <c r="R94" s="114">
        <f>Data_Drop!AA97</f>
        <v>0</v>
      </c>
      <c r="S94" s="115"/>
      <c r="T94" s="116">
        <f t="shared" si="1"/>
        <v>119570</v>
      </c>
    </row>
    <row r="95" spans="2:20" s="111" customFormat="1" ht="17.5" customHeight="1" x14ac:dyDescent="0.35">
      <c r="B95" s="112" t="str">
        <f>Data_Drop!C98</f>
        <v>Dunkerton</v>
      </c>
      <c r="C95" s="113"/>
      <c r="D95" s="114">
        <f>Data_Drop!L98</f>
        <v>7983</v>
      </c>
      <c r="E95" s="114"/>
      <c r="F95" s="114">
        <f>Data_Drop!M98</f>
        <v>10</v>
      </c>
      <c r="G95" s="114"/>
      <c r="H95" s="114">
        <f>Data_Drop!N98</f>
        <v>7993</v>
      </c>
      <c r="I95" s="114"/>
      <c r="J95" s="114">
        <f>Data_Drop!W98</f>
        <v>3445</v>
      </c>
      <c r="K95" s="114"/>
      <c r="L95" s="114">
        <f>Data_Drop!X98</f>
        <v>185</v>
      </c>
      <c r="M95" s="114"/>
      <c r="N95" s="114">
        <f>Data_Drop!Y98</f>
        <v>553</v>
      </c>
      <c r="O95" s="114"/>
      <c r="P95" s="114">
        <f>Data_Drop!Z98</f>
        <v>4183</v>
      </c>
      <c r="Q95" s="114"/>
      <c r="R95" s="114">
        <f>Data_Drop!AA98</f>
        <v>0</v>
      </c>
      <c r="S95" s="115"/>
      <c r="T95" s="116">
        <f t="shared" si="1"/>
        <v>4183</v>
      </c>
    </row>
    <row r="96" spans="2:20" s="111" customFormat="1" ht="17.5" customHeight="1" x14ac:dyDescent="0.35">
      <c r="B96" s="112" t="str">
        <f>Data_Drop!C99</f>
        <v>Boyer Valley</v>
      </c>
      <c r="C96" s="113"/>
      <c r="D96" s="114">
        <f>Data_Drop!L99</f>
        <v>7983</v>
      </c>
      <c r="E96" s="114"/>
      <c r="F96" s="114">
        <f>Data_Drop!M99</f>
        <v>10</v>
      </c>
      <c r="G96" s="114"/>
      <c r="H96" s="114">
        <f>Data_Drop!N99</f>
        <v>7993</v>
      </c>
      <c r="I96" s="114"/>
      <c r="J96" s="114">
        <f>Data_Drop!W99</f>
        <v>3872</v>
      </c>
      <c r="K96" s="114"/>
      <c r="L96" s="114">
        <f>Data_Drop!X99</f>
        <v>274</v>
      </c>
      <c r="M96" s="114"/>
      <c r="N96" s="114">
        <f>Data_Drop!Y99</f>
        <v>505</v>
      </c>
      <c r="O96" s="114"/>
      <c r="P96" s="114">
        <f>Data_Drop!Z99</f>
        <v>4651</v>
      </c>
      <c r="Q96" s="114"/>
      <c r="R96" s="114">
        <f>Data_Drop!AA99</f>
        <v>0</v>
      </c>
      <c r="S96" s="115"/>
      <c r="T96" s="116">
        <f t="shared" si="1"/>
        <v>4651</v>
      </c>
    </row>
    <row r="97" spans="2:20" s="111" customFormat="1" ht="17.5" customHeight="1" x14ac:dyDescent="0.35">
      <c r="B97" s="112" t="str">
        <f>Data_Drop!C100</f>
        <v>Durant</v>
      </c>
      <c r="C97" s="113"/>
      <c r="D97" s="114">
        <f>Data_Drop!L100</f>
        <v>7994</v>
      </c>
      <c r="E97" s="114"/>
      <c r="F97" s="114">
        <f>Data_Drop!M100</f>
        <v>0</v>
      </c>
      <c r="G97" s="114"/>
      <c r="H97" s="114">
        <f>Data_Drop!N100</f>
        <v>7994</v>
      </c>
      <c r="I97" s="114"/>
      <c r="J97" s="114">
        <f>Data_Drop!W100</f>
        <v>0</v>
      </c>
      <c r="K97" s="114"/>
      <c r="L97" s="114">
        <f>Data_Drop!X100</f>
        <v>0</v>
      </c>
      <c r="M97" s="114"/>
      <c r="N97" s="114">
        <f>Data_Drop!Y100</f>
        <v>0</v>
      </c>
      <c r="O97" s="114"/>
      <c r="P97" s="114">
        <f>Data_Drop!Z100</f>
        <v>0</v>
      </c>
      <c r="Q97" s="114"/>
      <c r="R97" s="114">
        <f>Data_Drop!AA100</f>
        <v>5568.4000000000005</v>
      </c>
      <c r="S97" s="115"/>
      <c r="T97" s="116">
        <f t="shared" si="1"/>
        <v>5568.4000000000005</v>
      </c>
    </row>
    <row r="98" spans="2:20" s="111" customFormat="1" ht="17.5" customHeight="1" x14ac:dyDescent="0.35">
      <c r="B98" s="112" t="str">
        <f>Data_Drop!C101</f>
        <v>Union</v>
      </c>
      <c r="C98" s="113"/>
      <c r="D98" s="114">
        <f>Data_Drop!L101</f>
        <v>8030</v>
      </c>
      <c r="E98" s="114"/>
      <c r="F98" s="114">
        <f>Data_Drop!M101</f>
        <v>0</v>
      </c>
      <c r="G98" s="114"/>
      <c r="H98" s="114">
        <f>Data_Drop!N101</f>
        <v>8030</v>
      </c>
      <c r="I98" s="114"/>
      <c r="J98" s="114">
        <f>Data_Drop!W101</f>
        <v>0</v>
      </c>
      <c r="K98" s="114"/>
      <c r="L98" s="114">
        <f>Data_Drop!X101</f>
        <v>0</v>
      </c>
      <c r="M98" s="114"/>
      <c r="N98" s="114">
        <f>Data_Drop!Y101</f>
        <v>0</v>
      </c>
      <c r="O98" s="114"/>
      <c r="P98" s="114">
        <f>Data_Drop!Z101</f>
        <v>0</v>
      </c>
      <c r="Q98" s="114"/>
      <c r="R98" s="114">
        <f>Data_Drop!AA101</f>
        <v>10865.5</v>
      </c>
      <c r="S98" s="115"/>
      <c r="T98" s="116">
        <f t="shared" si="1"/>
        <v>10865.5</v>
      </c>
    </row>
    <row r="99" spans="2:20" s="111" customFormat="1" ht="17.5" customHeight="1" x14ac:dyDescent="0.35">
      <c r="B99" s="112" t="str">
        <f>Data_Drop!C102</f>
        <v>Eagle Grove</v>
      </c>
      <c r="C99" s="113"/>
      <c r="D99" s="114">
        <f>Data_Drop!L102</f>
        <v>8066</v>
      </c>
      <c r="E99" s="114"/>
      <c r="F99" s="114">
        <f>Data_Drop!M102</f>
        <v>0</v>
      </c>
      <c r="G99" s="114"/>
      <c r="H99" s="114">
        <f>Data_Drop!N102</f>
        <v>8066</v>
      </c>
      <c r="I99" s="114"/>
      <c r="J99" s="114">
        <f>Data_Drop!W102</f>
        <v>0</v>
      </c>
      <c r="K99" s="114"/>
      <c r="L99" s="114">
        <f>Data_Drop!X102</f>
        <v>0</v>
      </c>
      <c r="M99" s="114"/>
      <c r="N99" s="114">
        <f>Data_Drop!Y102</f>
        <v>0</v>
      </c>
      <c r="O99" s="114"/>
      <c r="P99" s="114">
        <f>Data_Drop!Z102</f>
        <v>0</v>
      </c>
      <c r="Q99" s="114"/>
      <c r="R99" s="114">
        <f>Data_Drop!AA102</f>
        <v>11609.6</v>
      </c>
      <c r="S99" s="115"/>
      <c r="T99" s="116">
        <f t="shared" si="1"/>
        <v>11609.6</v>
      </c>
    </row>
    <row r="100" spans="2:20" s="111" customFormat="1" ht="17.5" customHeight="1" x14ac:dyDescent="0.35">
      <c r="B100" s="112" t="str">
        <f>Data_Drop!C103</f>
        <v>Earlham</v>
      </c>
      <c r="C100" s="113"/>
      <c r="D100" s="114">
        <f>Data_Drop!L103</f>
        <v>7983</v>
      </c>
      <c r="E100" s="114"/>
      <c r="F100" s="114">
        <f>Data_Drop!M103</f>
        <v>10</v>
      </c>
      <c r="G100" s="114"/>
      <c r="H100" s="114">
        <f>Data_Drop!N103</f>
        <v>7993</v>
      </c>
      <c r="I100" s="114"/>
      <c r="J100" s="114">
        <f>Data_Drop!W103</f>
        <v>5738</v>
      </c>
      <c r="K100" s="114"/>
      <c r="L100" s="114">
        <f>Data_Drop!X103</f>
        <v>217</v>
      </c>
      <c r="M100" s="114"/>
      <c r="N100" s="114">
        <f>Data_Drop!Y103</f>
        <v>465</v>
      </c>
      <c r="O100" s="114"/>
      <c r="P100" s="114">
        <f>Data_Drop!Z103</f>
        <v>6420</v>
      </c>
      <c r="Q100" s="114"/>
      <c r="R100" s="114">
        <f>Data_Drop!AA103</f>
        <v>0</v>
      </c>
      <c r="S100" s="115"/>
      <c r="T100" s="116">
        <f t="shared" si="1"/>
        <v>6420</v>
      </c>
    </row>
    <row r="101" spans="2:20" s="111" customFormat="1" ht="17.5" customHeight="1" x14ac:dyDescent="0.35">
      <c r="B101" s="112" t="str">
        <f>Data_Drop!C104</f>
        <v>East Buchanan</v>
      </c>
      <c r="C101" s="113"/>
      <c r="D101" s="114">
        <f>Data_Drop!L104</f>
        <v>7983</v>
      </c>
      <c r="E101" s="114"/>
      <c r="F101" s="114">
        <f>Data_Drop!M104</f>
        <v>10</v>
      </c>
      <c r="G101" s="114"/>
      <c r="H101" s="114">
        <f>Data_Drop!N104</f>
        <v>7993</v>
      </c>
      <c r="I101" s="114"/>
      <c r="J101" s="114">
        <f>Data_Drop!W104</f>
        <v>5092</v>
      </c>
      <c r="K101" s="114"/>
      <c r="L101" s="114">
        <f>Data_Drop!X104</f>
        <v>245</v>
      </c>
      <c r="M101" s="114"/>
      <c r="N101" s="114">
        <f>Data_Drop!Y104</f>
        <v>619</v>
      </c>
      <c r="O101" s="114"/>
      <c r="P101" s="114">
        <f>Data_Drop!Z104</f>
        <v>5956</v>
      </c>
      <c r="Q101" s="114"/>
      <c r="R101" s="114">
        <f>Data_Drop!AA104</f>
        <v>0</v>
      </c>
      <c r="S101" s="115"/>
      <c r="T101" s="116">
        <f t="shared" si="1"/>
        <v>5956</v>
      </c>
    </row>
    <row r="102" spans="2:20" s="111" customFormat="1" ht="17.5" customHeight="1" x14ac:dyDescent="0.35">
      <c r="B102" s="112" t="str">
        <f>Data_Drop!C105</f>
        <v>Easton Valley</v>
      </c>
      <c r="C102" s="113"/>
      <c r="D102" s="114">
        <f>Data_Drop!L105</f>
        <v>7983</v>
      </c>
      <c r="E102" s="114"/>
      <c r="F102" s="114">
        <f>Data_Drop!M105</f>
        <v>10</v>
      </c>
      <c r="G102" s="114"/>
      <c r="H102" s="114">
        <f>Data_Drop!N105</f>
        <v>7993</v>
      </c>
      <c r="I102" s="114"/>
      <c r="J102" s="114">
        <f>Data_Drop!W105</f>
        <v>5316</v>
      </c>
      <c r="K102" s="114"/>
      <c r="L102" s="114">
        <f>Data_Drop!X105</f>
        <v>281</v>
      </c>
      <c r="M102" s="114"/>
      <c r="N102" s="114">
        <f>Data_Drop!Y105</f>
        <v>725</v>
      </c>
      <c r="O102" s="114"/>
      <c r="P102" s="114">
        <f>Data_Drop!Z105</f>
        <v>6322</v>
      </c>
      <c r="Q102" s="114"/>
      <c r="R102" s="114">
        <f>Data_Drop!AA105</f>
        <v>0</v>
      </c>
      <c r="S102" s="115"/>
      <c r="T102" s="116">
        <f t="shared" si="1"/>
        <v>6322</v>
      </c>
    </row>
    <row r="103" spans="2:20" s="111" customFormat="1" ht="17.5" customHeight="1" x14ac:dyDescent="0.35">
      <c r="B103" s="112" t="str">
        <f>Data_Drop!C106</f>
        <v>East Union</v>
      </c>
      <c r="C103" s="113"/>
      <c r="D103" s="114">
        <f>Data_Drop!L106</f>
        <v>7983</v>
      </c>
      <c r="E103" s="114"/>
      <c r="F103" s="114">
        <f>Data_Drop!M106</f>
        <v>10</v>
      </c>
      <c r="G103" s="114"/>
      <c r="H103" s="114">
        <f>Data_Drop!N106</f>
        <v>7993</v>
      </c>
      <c r="I103" s="114"/>
      <c r="J103" s="114">
        <f>Data_Drop!W106</f>
        <v>4490</v>
      </c>
      <c r="K103" s="114"/>
      <c r="L103" s="114">
        <f>Data_Drop!X106</f>
        <v>281</v>
      </c>
      <c r="M103" s="114"/>
      <c r="N103" s="114">
        <f>Data_Drop!Y106</f>
        <v>548</v>
      </c>
      <c r="O103" s="114"/>
      <c r="P103" s="114">
        <f>Data_Drop!Z106</f>
        <v>5319</v>
      </c>
      <c r="Q103" s="114"/>
      <c r="R103" s="114">
        <f>Data_Drop!AA106</f>
        <v>0</v>
      </c>
      <c r="S103" s="115"/>
      <c r="T103" s="116">
        <f t="shared" si="1"/>
        <v>5319</v>
      </c>
    </row>
    <row r="104" spans="2:20" s="111" customFormat="1" ht="17.5" customHeight="1" x14ac:dyDescent="0.35">
      <c r="B104" s="112" t="str">
        <f>Data_Drop!C107</f>
        <v>Eastern Allamakee</v>
      </c>
      <c r="C104" s="113"/>
      <c r="D104" s="114">
        <f>Data_Drop!L107</f>
        <v>7983</v>
      </c>
      <c r="E104" s="114"/>
      <c r="F104" s="114">
        <f>Data_Drop!M107</f>
        <v>10</v>
      </c>
      <c r="G104" s="114"/>
      <c r="H104" s="114">
        <f>Data_Drop!N107</f>
        <v>7993</v>
      </c>
      <c r="I104" s="114"/>
      <c r="J104" s="114">
        <f>Data_Drop!W107</f>
        <v>3070</v>
      </c>
      <c r="K104" s="114"/>
      <c r="L104" s="114">
        <f>Data_Drop!X107</f>
        <v>245</v>
      </c>
      <c r="M104" s="114"/>
      <c r="N104" s="114">
        <f>Data_Drop!Y107</f>
        <v>413</v>
      </c>
      <c r="O104" s="114"/>
      <c r="P104" s="114">
        <f>Data_Drop!Z107</f>
        <v>3728</v>
      </c>
      <c r="Q104" s="114"/>
      <c r="R104" s="114">
        <f>Data_Drop!AA107</f>
        <v>0</v>
      </c>
      <c r="S104" s="115"/>
      <c r="T104" s="116">
        <f t="shared" si="1"/>
        <v>3728</v>
      </c>
    </row>
    <row r="105" spans="2:20" s="111" customFormat="1" ht="17.5" customHeight="1" x14ac:dyDescent="0.35">
      <c r="B105" s="112" t="str">
        <f>Data_Drop!C108</f>
        <v>River Valley</v>
      </c>
      <c r="C105" s="113"/>
      <c r="D105" s="114">
        <f>Data_Drop!L108</f>
        <v>7983</v>
      </c>
      <c r="E105" s="114"/>
      <c r="F105" s="114">
        <f>Data_Drop!M108</f>
        <v>10</v>
      </c>
      <c r="G105" s="114"/>
      <c r="H105" s="114">
        <f>Data_Drop!N108</f>
        <v>7993</v>
      </c>
      <c r="I105" s="114"/>
      <c r="J105" s="114">
        <f>Data_Drop!W108</f>
        <v>3621</v>
      </c>
      <c r="K105" s="114"/>
      <c r="L105" s="114">
        <f>Data_Drop!X108</f>
        <v>228</v>
      </c>
      <c r="M105" s="114"/>
      <c r="N105" s="114">
        <f>Data_Drop!Y108</f>
        <v>752</v>
      </c>
      <c r="O105" s="114"/>
      <c r="P105" s="114">
        <f>Data_Drop!Z108</f>
        <v>4601</v>
      </c>
      <c r="Q105" s="114"/>
      <c r="R105" s="114">
        <f>Data_Drop!AA108</f>
        <v>0</v>
      </c>
      <c r="S105" s="115"/>
      <c r="T105" s="116">
        <f t="shared" si="1"/>
        <v>4601</v>
      </c>
    </row>
    <row r="106" spans="2:20" s="111" customFormat="1" ht="17.5" customHeight="1" x14ac:dyDescent="0.35">
      <c r="B106" s="112" t="str">
        <f>Data_Drop!C109</f>
        <v>Edgewood-Colesburg</v>
      </c>
      <c r="C106" s="113"/>
      <c r="D106" s="114">
        <f>Data_Drop!L109</f>
        <v>7983</v>
      </c>
      <c r="E106" s="114"/>
      <c r="F106" s="114">
        <f>Data_Drop!M109</f>
        <v>10</v>
      </c>
      <c r="G106" s="114"/>
      <c r="H106" s="114">
        <f>Data_Drop!N109</f>
        <v>7993</v>
      </c>
      <c r="I106" s="114"/>
      <c r="J106" s="114">
        <f>Data_Drop!W109</f>
        <v>3780</v>
      </c>
      <c r="K106" s="114"/>
      <c r="L106" s="114">
        <f>Data_Drop!X109</f>
        <v>284</v>
      </c>
      <c r="M106" s="114"/>
      <c r="N106" s="114">
        <f>Data_Drop!Y109</f>
        <v>358</v>
      </c>
      <c r="O106" s="114"/>
      <c r="P106" s="114">
        <f>Data_Drop!Z109</f>
        <v>4422</v>
      </c>
      <c r="Q106" s="114"/>
      <c r="R106" s="114">
        <f>Data_Drop!AA109</f>
        <v>0</v>
      </c>
      <c r="S106" s="115"/>
      <c r="T106" s="116">
        <f t="shared" si="1"/>
        <v>4422</v>
      </c>
    </row>
    <row r="107" spans="2:20" s="111" customFormat="1" ht="17.5" customHeight="1" x14ac:dyDescent="0.35">
      <c r="B107" s="112" t="str">
        <f>Data_Drop!C110</f>
        <v>Eldora-New Providence</v>
      </c>
      <c r="C107" s="113"/>
      <c r="D107" s="114">
        <f>Data_Drop!L110</f>
        <v>7983</v>
      </c>
      <c r="E107" s="114"/>
      <c r="F107" s="114">
        <f>Data_Drop!M110</f>
        <v>10</v>
      </c>
      <c r="G107" s="114"/>
      <c r="H107" s="114">
        <f>Data_Drop!N110</f>
        <v>7993</v>
      </c>
      <c r="I107" s="114"/>
      <c r="J107" s="114">
        <f>Data_Drop!W110</f>
        <v>5288</v>
      </c>
      <c r="K107" s="114"/>
      <c r="L107" s="114">
        <f>Data_Drop!X110</f>
        <v>268</v>
      </c>
      <c r="M107" s="114"/>
      <c r="N107" s="114">
        <f>Data_Drop!Y110</f>
        <v>845</v>
      </c>
      <c r="O107" s="114"/>
      <c r="P107" s="114">
        <f>Data_Drop!Z110</f>
        <v>6401</v>
      </c>
      <c r="Q107" s="114"/>
      <c r="R107" s="114">
        <f>Data_Drop!AA110</f>
        <v>0</v>
      </c>
      <c r="S107" s="115"/>
      <c r="T107" s="116">
        <f t="shared" si="1"/>
        <v>6401</v>
      </c>
    </row>
    <row r="108" spans="2:20" s="111" customFormat="1" ht="17.5" customHeight="1" x14ac:dyDescent="0.35">
      <c r="B108" s="112" t="str">
        <f>Data_Drop!C111</f>
        <v>Emmetsburg</v>
      </c>
      <c r="C108" s="113"/>
      <c r="D108" s="114">
        <f>Data_Drop!L111</f>
        <v>8071</v>
      </c>
      <c r="E108" s="114"/>
      <c r="F108" s="114">
        <f>Data_Drop!M111</f>
        <v>0</v>
      </c>
      <c r="G108" s="114"/>
      <c r="H108" s="114">
        <f>Data_Drop!N111</f>
        <v>8071</v>
      </c>
      <c r="I108" s="114"/>
      <c r="J108" s="114">
        <f>Data_Drop!W111</f>
        <v>0</v>
      </c>
      <c r="K108" s="114"/>
      <c r="L108" s="114">
        <f>Data_Drop!X111</f>
        <v>0</v>
      </c>
      <c r="M108" s="114"/>
      <c r="N108" s="114">
        <f>Data_Drop!Y111</f>
        <v>0</v>
      </c>
      <c r="O108" s="114"/>
      <c r="P108" s="114">
        <f>Data_Drop!Z111</f>
        <v>0</v>
      </c>
      <c r="Q108" s="114"/>
      <c r="R108" s="114">
        <f>Data_Drop!AA111</f>
        <v>7173.6</v>
      </c>
      <c r="S108" s="115"/>
      <c r="T108" s="116">
        <f t="shared" si="1"/>
        <v>7173.6</v>
      </c>
    </row>
    <row r="109" spans="2:20" s="111" customFormat="1" ht="17.5" customHeight="1" x14ac:dyDescent="0.35">
      <c r="B109" s="112" t="str">
        <f>Data_Drop!C112</f>
        <v>English Valleys</v>
      </c>
      <c r="C109" s="113"/>
      <c r="D109" s="114">
        <f>Data_Drop!L112</f>
        <v>8021</v>
      </c>
      <c r="E109" s="114"/>
      <c r="F109" s="114">
        <f>Data_Drop!M112</f>
        <v>0</v>
      </c>
      <c r="G109" s="114"/>
      <c r="H109" s="114">
        <f>Data_Drop!N112</f>
        <v>8021</v>
      </c>
      <c r="I109" s="114"/>
      <c r="J109" s="114">
        <f>Data_Drop!W112</f>
        <v>0</v>
      </c>
      <c r="K109" s="114"/>
      <c r="L109" s="114">
        <f>Data_Drop!X112</f>
        <v>0</v>
      </c>
      <c r="M109" s="114"/>
      <c r="N109" s="114">
        <f>Data_Drop!Y112</f>
        <v>0</v>
      </c>
      <c r="O109" s="114"/>
      <c r="P109" s="114">
        <f>Data_Drop!Z112</f>
        <v>0</v>
      </c>
      <c r="Q109" s="114"/>
      <c r="R109" s="114">
        <f>Data_Drop!AA112</f>
        <v>5186.1000000000004</v>
      </c>
      <c r="S109" s="115"/>
      <c r="T109" s="116">
        <f t="shared" si="1"/>
        <v>5186.1000000000004</v>
      </c>
    </row>
    <row r="110" spans="2:20" s="111" customFormat="1" ht="17.5" customHeight="1" x14ac:dyDescent="0.35">
      <c r="B110" s="112" t="str">
        <f>Data_Drop!C113</f>
        <v>Essex</v>
      </c>
      <c r="C110" s="113"/>
      <c r="D110" s="114">
        <f>Data_Drop!L113</f>
        <v>7983</v>
      </c>
      <c r="E110" s="114"/>
      <c r="F110" s="114">
        <f>Data_Drop!M113</f>
        <v>10</v>
      </c>
      <c r="G110" s="114"/>
      <c r="H110" s="114">
        <f>Data_Drop!N113</f>
        <v>7993</v>
      </c>
      <c r="I110" s="114"/>
      <c r="J110" s="114">
        <f>Data_Drop!W113</f>
        <v>1630</v>
      </c>
      <c r="K110" s="114"/>
      <c r="L110" s="114">
        <f>Data_Drop!X113</f>
        <v>230</v>
      </c>
      <c r="M110" s="114"/>
      <c r="N110" s="114">
        <f>Data_Drop!Y113</f>
        <v>214</v>
      </c>
      <c r="O110" s="114"/>
      <c r="P110" s="114">
        <f>Data_Drop!Z113</f>
        <v>2074</v>
      </c>
      <c r="Q110" s="114"/>
      <c r="R110" s="114">
        <f>Data_Drop!AA113</f>
        <v>0</v>
      </c>
      <c r="S110" s="115"/>
      <c r="T110" s="116">
        <f t="shared" si="1"/>
        <v>2074</v>
      </c>
    </row>
    <row r="111" spans="2:20" s="111" customFormat="1" ht="17.5" customHeight="1" x14ac:dyDescent="0.35">
      <c r="B111" s="112" t="str">
        <f>Data_Drop!C114</f>
        <v>Estherville-Lincoln Central</v>
      </c>
      <c r="C111" s="113"/>
      <c r="D111" s="114">
        <f>Data_Drop!L114</f>
        <v>7983</v>
      </c>
      <c r="E111" s="114"/>
      <c r="F111" s="114">
        <f>Data_Drop!M114</f>
        <v>10</v>
      </c>
      <c r="G111" s="114"/>
      <c r="H111" s="114">
        <f>Data_Drop!N114</f>
        <v>7993</v>
      </c>
      <c r="I111" s="114"/>
      <c r="J111" s="114">
        <f>Data_Drop!W114</f>
        <v>11477</v>
      </c>
      <c r="K111" s="114"/>
      <c r="L111" s="114">
        <f>Data_Drop!X114</f>
        <v>568</v>
      </c>
      <c r="M111" s="114"/>
      <c r="N111" s="114">
        <f>Data_Drop!Y114</f>
        <v>1398</v>
      </c>
      <c r="O111" s="114"/>
      <c r="P111" s="114">
        <f>Data_Drop!Z114</f>
        <v>13443</v>
      </c>
      <c r="Q111" s="114"/>
      <c r="R111" s="114">
        <f>Data_Drop!AA114</f>
        <v>0</v>
      </c>
      <c r="S111" s="115"/>
      <c r="T111" s="116">
        <f t="shared" si="1"/>
        <v>13443</v>
      </c>
    </row>
    <row r="112" spans="2:20" s="111" customFormat="1" ht="17.5" customHeight="1" x14ac:dyDescent="0.35">
      <c r="B112" s="112" t="str">
        <f>Data_Drop!C115</f>
        <v>Exira-Elk Horn-Kimballton</v>
      </c>
      <c r="C112" s="113"/>
      <c r="D112" s="114">
        <f>Data_Drop!L115</f>
        <v>8032</v>
      </c>
      <c r="E112" s="114"/>
      <c r="F112" s="114">
        <f>Data_Drop!M115</f>
        <v>0</v>
      </c>
      <c r="G112" s="114"/>
      <c r="H112" s="114">
        <f>Data_Drop!N115</f>
        <v>8032</v>
      </c>
      <c r="I112" s="114"/>
      <c r="J112" s="114">
        <f>Data_Drop!W115</f>
        <v>0</v>
      </c>
      <c r="K112" s="114"/>
      <c r="L112" s="114">
        <f>Data_Drop!X115</f>
        <v>0</v>
      </c>
      <c r="M112" s="114"/>
      <c r="N112" s="114">
        <f>Data_Drop!Y115</f>
        <v>0</v>
      </c>
      <c r="O112" s="114"/>
      <c r="P112" s="114">
        <f>Data_Drop!Z115</f>
        <v>0</v>
      </c>
      <c r="Q112" s="114"/>
      <c r="R112" s="114">
        <f>Data_Drop!AA115</f>
        <v>5057.2000000000007</v>
      </c>
      <c r="S112" s="115"/>
      <c r="T112" s="116">
        <f t="shared" si="1"/>
        <v>5057.2000000000007</v>
      </c>
    </row>
    <row r="113" spans="2:20" s="111" customFormat="1" ht="17.5" customHeight="1" x14ac:dyDescent="0.35">
      <c r="B113" s="112" t="str">
        <f>Data_Drop!C116</f>
        <v>Fairfield</v>
      </c>
      <c r="C113" s="113"/>
      <c r="D113" s="114">
        <f>Data_Drop!L116</f>
        <v>7983</v>
      </c>
      <c r="E113" s="114"/>
      <c r="F113" s="114">
        <f>Data_Drop!M116</f>
        <v>10</v>
      </c>
      <c r="G113" s="114"/>
      <c r="H113" s="114">
        <f>Data_Drop!N116</f>
        <v>7993</v>
      </c>
      <c r="I113" s="114"/>
      <c r="J113" s="114">
        <f>Data_Drop!W116</f>
        <v>14797</v>
      </c>
      <c r="K113" s="114"/>
      <c r="L113" s="114">
        <f>Data_Drop!X116</f>
        <v>419</v>
      </c>
      <c r="M113" s="114"/>
      <c r="N113" s="114">
        <f>Data_Drop!Y116</f>
        <v>2282</v>
      </c>
      <c r="O113" s="114"/>
      <c r="P113" s="114">
        <f>Data_Drop!Z116</f>
        <v>17498</v>
      </c>
      <c r="Q113" s="114"/>
      <c r="R113" s="114">
        <f>Data_Drop!AA116</f>
        <v>0</v>
      </c>
      <c r="S113" s="115"/>
      <c r="T113" s="116">
        <f t="shared" si="1"/>
        <v>17498</v>
      </c>
    </row>
    <row r="114" spans="2:20" s="111" customFormat="1" ht="17.5" customHeight="1" x14ac:dyDescent="0.35">
      <c r="B114" s="112" t="str">
        <f>Data_Drop!C117</f>
        <v>Forest City</v>
      </c>
      <c r="C114" s="113"/>
      <c r="D114" s="114">
        <f>Data_Drop!L117</f>
        <v>7983</v>
      </c>
      <c r="E114" s="114"/>
      <c r="F114" s="114">
        <f>Data_Drop!M117</f>
        <v>10</v>
      </c>
      <c r="G114" s="114"/>
      <c r="H114" s="114">
        <f>Data_Drop!N117</f>
        <v>7993</v>
      </c>
      <c r="I114" s="114"/>
      <c r="J114" s="114">
        <f>Data_Drop!W117</f>
        <v>10188</v>
      </c>
      <c r="K114" s="114"/>
      <c r="L114" s="114">
        <f>Data_Drop!X117</f>
        <v>305</v>
      </c>
      <c r="M114" s="114"/>
      <c r="N114" s="114">
        <f>Data_Drop!Y117</f>
        <v>1686</v>
      </c>
      <c r="O114" s="114"/>
      <c r="P114" s="114">
        <f>Data_Drop!Z117</f>
        <v>12179</v>
      </c>
      <c r="Q114" s="114"/>
      <c r="R114" s="114">
        <f>Data_Drop!AA117</f>
        <v>0</v>
      </c>
      <c r="S114" s="115"/>
      <c r="T114" s="116">
        <f t="shared" si="1"/>
        <v>12179</v>
      </c>
    </row>
    <row r="115" spans="2:20" s="111" customFormat="1" ht="17.5" customHeight="1" x14ac:dyDescent="0.35">
      <c r="B115" s="112" t="str">
        <f>Data_Drop!C118</f>
        <v>Fort Dodge</v>
      </c>
      <c r="C115" s="113"/>
      <c r="D115" s="114">
        <f>Data_Drop!L118</f>
        <v>7983</v>
      </c>
      <c r="E115" s="114"/>
      <c r="F115" s="114">
        <f>Data_Drop!M118</f>
        <v>10</v>
      </c>
      <c r="G115" s="114"/>
      <c r="H115" s="114">
        <f>Data_Drop!N118</f>
        <v>7993</v>
      </c>
      <c r="I115" s="114"/>
      <c r="J115" s="114">
        <f>Data_Drop!W118</f>
        <v>34229</v>
      </c>
      <c r="K115" s="114"/>
      <c r="L115" s="114">
        <f>Data_Drop!X118</f>
        <v>850</v>
      </c>
      <c r="M115" s="114"/>
      <c r="N115" s="114">
        <f>Data_Drop!Y118</f>
        <v>4837</v>
      </c>
      <c r="O115" s="114"/>
      <c r="P115" s="114">
        <f>Data_Drop!Z118</f>
        <v>39916</v>
      </c>
      <c r="Q115" s="114"/>
      <c r="R115" s="114">
        <f>Data_Drop!AA118</f>
        <v>0</v>
      </c>
      <c r="S115" s="115"/>
      <c r="T115" s="116">
        <f t="shared" si="1"/>
        <v>39916</v>
      </c>
    </row>
    <row r="116" spans="2:20" s="111" customFormat="1" ht="17.5" customHeight="1" x14ac:dyDescent="0.35">
      <c r="B116" s="112" t="str">
        <f>Data_Drop!C119</f>
        <v>Fort Madison</v>
      </c>
      <c r="C116" s="113"/>
      <c r="D116" s="114">
        <f>Data_Drop!L119</f>
        <v>7983</v>
      </c>
      <c r="E116" s="114"/>
      <c r="F116" s="114">
        <f>Data_Drop!M119</f>
        <v>10</v>
      </c>
      <c r="G116" s="114"/>
      <c r="H116" s="114">
        <f>Data_Drop!N119</f>
        <v>7993</v>
      </c>
      <c r="I116" s="114"/>
      <c r="J116" s="114">
        <f>Data_Drop!W119</f>
        <v>20805</v>
      </c>
      <c r="K116" s="114"/>
      <c r="L116" s="114">
        <f>Data_Drop!X119</f>
        <v>357</v>
      </c>
      <c r="M116" s="114"/>
      <c r="N116" s="114">
        <f>Data_Drop!Y119</f>
        <v>3412</v>
      </c>
      <c r="O116" s="114"/>
      <c r="P116" s="114">
        <f>Data_Drop!Z119</f>
        <v>24574</v>
      </c>
      <c r="Q116" s="114"/>
      <c r="R116" s="114">
        <f>Data_Drop!AA119</f>
        <v>0</v>
      </c>
      <c r="S116" s="115"/>
      <c r="T116" s="116">
        <f t="shared" si="1"/>
        <v>24574</v>
      </c>
    </row>
    <row r="117" spans="2:20" s="111" customFormat="1" ht="17.5" customHeight="1" x14ac:dyDescent="0.35">
      <c r="B117" s="112" t="str">
        <f>Data_Drop!C120</f>
        <v>Fremont-Mills</v>
      </c>
      <c r="C117" s="113"/>
      <c r="D117" s="114">
        <f>Data_Drop!L120</f>
        <v>7983</v>
      </c>
      <c r="E117" s="114"/>
      <c r="F117" s="114">
        <f>Data_Drop!M120</f>
        <v>10</v>
      </c>
      <c r="G117" s="114"/>
      <c r="H117" s="114">
        <f>Data_Drop!N120</f>
        <v>7993</v>
      </c>
      <c r="I117" s="114"/>
      <c r="J117" s="114">
        <f>Data_Drop!W120</f>
        <v>4400</v>
      </c>
      <c r="K117" s="114"/>
      <c r="L117" s="114">
        <f>Data_Drop!X120</f>
        <v>264</v>
      </c>
      <c r="M117" s="114"/>
      <c r="N117" s="114">
        <f>Data_Drop!Y120</f>
        <v>672</v>
      </c>
      <c r="O117" s="114"/>
      <c r="P117" s="114">
        <f>Data_Drop!Z120</f>
        <v>5336</v>
      </c>
      <c r="Q117" s="114"/>
      <c r="R117" s="114">
        <f>Data_Drop!AA120</f>
        <v>0</v>
      </c>
      <c r="S117" s="115"/>
      <c r="T117" s="116">
        <f t="shared" si="1"/>
        <v>5336</v>
      </c>
    </row>
    <row r="118" spans="2:20" s="111" customFormat="1" ht="17.5" customHeight="1" x14ac:dyDescent="0.35">
      <c r="B118" s="112" t="str">
        <f>Data_Drop!C121</f>
        <v>Galva-Holstein</v>
      </c>
      <c r="C118" s="113"/>
      <c r="D118" s="114">
        <f>Data_Drop!L121</f>
        <v>7983</v>
      </c>
      <c r="E118" s="114"/>
      <c r="F118" s="114">
        <f>Data_Drop!M121</f>
        <v>10</v>
      </c>
      <c r="G118" s="114"/>
      <c r="H118" s="114">
        <f>Data_Drop!N121</f>
        <v>7993</v>
      </c>
      <c r="I118" s="114"/>
      <c r="J118" s="114">
        <f>Data_Drop!W121</f>
        <v>4704</v>
      </c>
      <c r="K118" s="114"/>
      <c r="L118" s="114">
        <f>Data_Drop!X121</f>
        <v>256</v>
      </c>
      <c r="M118" s="114"/>
      <c r="N118" s="114">
        <f>Data_Drop!Y121</f>
        <v>442</v>
      </c>
      <c r="O118" s="114"/>
      <c r="P118" s="114">
        <f>Data_Drop!Z121</f>
        <v>5402</v>
      </c>
      <c r="Q118" s="114"/>
      <c r="R118" s="114">
        <f>Data_Drop!AA121</f>
        <v>0</v>
      </c>
      <c r="S118" s="115"/>
      <c r="T118" s="116">
        <f t="shared" si="1"/>
        <v>5402</v>
      </c>
    </row>
    <row r="119" spans="2:20" s="111" customFormat="1" ht="17.5" customHeight="1" x14ac:dyDescent="0.35">
      <c r="B119" s="112" t="str">
        <f>Data_Drop!C122</f>
        <v>Garner-Hayfield-Ventura</v>
      </c>
      <c r="C119" s="113"/>
      <c r="D119" s="114">
        <f>Data_Drop!L122</f>
        <v>7983</v>
      </c>
      <c r="E119" s="114"/>
      <c r="F119" s="114">
        <f>Data_Drop!M122</f>
        <v>10</v>
      </c>
      <c r="G119" s="114"/>
      <c r="H119" s="114">
        <f>Data_Drop!N122</f>
        <v>7993</v>
      </c>
      <c r="I119" s="114"/>
      <c r="J119" s="114">
        <f>Data_Drop!W122</f>
        <v>8243</v>
      </c>
      <c r="K119" s="114"/>
      <c r="L119" s="114">
        <f>Data_Drop!X122</f>
        <v>354</v>
      </c>
      <c r="M119" s="114"/>
      <c r="N119" s="114">
        <f>Data_Drop!Y122</f>
        <v>974</v>
      </c>
      <c r="O119" s="114"/>
      <c r="P119" s="114">
        <f>Data_Drop!Z122</f>
        <v>9571</v>
      </c>
      <c r="Q119" s="114"/>
      <c r="R119" s="114">
        <f>Data_Drop!AA122</f>
        <v>0</v>
      </c>
      <c r="S119" s="115"/>
      <c r="T119" s="116">
        <f t="shared" si="1"/>
        <v>9571</v>
      </c>
    </row>
    <row r="120" spans="2:20" s="111" customFormat="1" ht="17.5" customHeight="1" x14ac:dyDescent="0.35">
      <c r="B120" s="112" t="str">
        <f>Data_Drop!C123</f>
        <v>George-Little Rock</v>
      </c>
      <c r="C120" s="113"/>
      <c r="D120" s="114">
        <f>Data_Drop!L123</f>
        <v>7983</v>
      </c>
      <c r="E120" s="114"/>
      <c r="F120" s="114">
        <f>Data_Drop!M123</f>
        <v>10</v>
      </c>
      <c r="G120" s="114"/>
      <c r="H120" s="114">
        <f>Data_Drop!N123</f>
        <v>7993</v>
      </c>
      <c r="I120" s="114"/>
      <c r="J120" s="114">
        <f>Data_Drop!W123</f>
        <v>4132</v>
      </c>
      <c r="K120" s="114"/>
      <c r="L120" s="114">
        <f>Data_Drop!X123</f>
        <v>147</v>
      </c>
      <c r="M120" s="114"/>
      <c r="N120" s="114">
        <f>Data_Drop!Y123</f>
        <v>603</v>
      </c>
      <c r="O120" s="114"/>
      <c r="P120" s="114">
        <f>Data_Drop!Z123</f>
        <v>4882</v>
      </c>
      <c r="Q120" s="114"/>
      <c r="R120" s="114">
        <f>Data_Drop!AA123</f>
        <v>0</v>
      </c>
      <c r="S120" s="115"/>
      <c r="T120" s="116">
        <f t="shared" si="1"/>
        <v>4882</v>
      </c>
    </row>
    <row r="121" spans="2:20" s="111" customFormat="1" ht="17.5" customHeight="1" x14ac:dyDescent="0.35">
      <c r="B121" s="112" t="str">
        <f>Data_Drop!C124</f>
        <v>Gilbert</v>
      </c>
      <c r="C121" s="113"/>
      <c r="D121" s="114">
        <f>Data_Drop!L124</f>
        <v>7983</v>
      </c>
      <c r="E121" s="114"/>
      <c r="F121" s="114">
        <f>Data_Drop!M124</f>
        <v>10</v>
      </c>
      <c r="G121" s="114"/>
      <c r="H121" s="114">
        <f>Data_Drop!N124</f>
        <v>7993</v>
      </c>
      <c r="I121" s="114"/>
      <c r="J121" s="114">
        <f>Data_Drop!W124</f>
        <v>15905</v>
      </c>
      <c r="K121" s="114"/>
      <c r="L121" s="114">
        <f>Data_Drop!X124</f>
        <v>226</v>
      </c>
      <c r="M121" s="114"/>
      <c r="N121" s="114">
        <f>Data_Drop!Y124</f>
        <v>1185</v>
      </c>
      <c r="O121" s="114"/>
      <c r="P121" s="114">
        <f>Data_Drop!Z124</f>
        <v>17316</v>
      </c>
      <c r="Q121" s="114"/>
      <c r="R121" s="114">
        <f>Data_Drop!AA124</f>
        <v>0</v>
      </c>
      <c r="S121" s="115"/>
      <c r="T121" s="116">
        <f t="shared" si="1"/>
        <v>17316</v>
      </c>
    </row>
    <row r="122" spans="2:20" s="111" customFormat="1" ht="17.5" customHeight="1" x14ac:dyDescent="0.35">
      <c r="B122" s="112" t="str">
        <f>Data_Drop!C125</f>
        <v>Gilmore City-Bradgate</v>
      </c>
      <c r="C122" s="113"/>
      <c r="D122" s="114">
        <f>Data_Drop!L125</f>
        <v>8115</v>
      </c>
      <c r="E122" s="114"/>
      <c r="F122" s="114">
        <f>Data_Drop!M125</f>
        <v>0</v>
      </c>
      <c r="G122" s="114"/>
      <c r="H122" s="114">
        <f>Data_Drop!N125</f>
        <v>8115</v>
      </c>
      <c r="I122" s="114"/>
      <c r="J122" s="114">
        <f>Data_Drop!W125</f>
        <v>0</v>
      </c>
      <c r="K122" s="114"/>
      <c r="L122" s="114">
        <f>Data_Drop!X125</f>
        <v>0</v>
      </c>
      <c r="M122" s="114"/>
      <c r="N122" s="114">
        <f>Data_Drop!Y125</f>
        <v>0</v>
      </c>
      <c r="O122" s="114"/>
      <c r="P122" s="114">
        <f>Data_Drop!Z125</f>
        <v>0</v>
      </c>
      <c r="Q122" s="114"/>
      <c r="R122" s="114">
        <f>Data_Drop!AA125</f>
        <v>2046.3</v>
      </c>
      <c r="S122" s="115"/>
      <c r="T122" s="116">
        <f t="shared" si="1"/>
        <v>2046.3</v>
      </c>
    </row>
    <row r="123" spans="2:20" s="111" customFormat="1" ht="17.5" customHeight="1" x14ac:dyDescent="0.35">
      <c r="B123" s="112" t="str">
        <f>Data_Drop!C126</f>
        <v>Gladbrook-Reinbeck</v>
      </c>
      <c r="C123" s="113"/>
      <c r="D123" s="114">
        <f>Data_Drop!L126</f>
        <v>8048</v>
      </c>
      <c r="E123" s="114"/>
      <c r="F123" s="114">
        <f>Data_Drop!M126</f>
        <v>0</v>
      </c>
      <c r="G123" s="114"/>
      <c r="H123" s="114">
        <f>Data_Drop!N126</f>
        <v>8048</v>
      </c>
      <c r="I123" s="114"/>
      <c r="J123" s="114">
        <f>Data_Drop!W126</f>
        <v>0</v>
      </c>
      <c r="K123" s="114"/>
      <c r="L123" s="114">
        <f>Data_Drop!X126</f>
        <v>0</v>
      </c>
      <c r="M123" s="114"/>
      <c r="N123" s="114">
        <f>Data_Drop!Y126</f>
        <v>0</v>
      </c>
      <c r="O123" s="114"/>
      <c r="P123" s="114">
        <f>Data_Drop!Z126</f>
        <v>0</v>
      </c>
      <c r="Q123" s="114"/>
      <c r="R123" s="114">
        <f>Data_Drop!AA126</f>
        <v>7223.0999999999995</v>
      </c>
      <c r="S123" s="115"/>
      <c r="T123" s="116">
        <f t="shared" si="1"/>
        <v>7223.0999999999995</v>
      </c>
    </row>
    <row r="124" spans="2:20" s="111" customFormat="1" ht="17.5" customHeight="1" x14ac:dyDescent="0.35">
      <c r="B124" s="112" t="str">
        <f>Data_Drop!C127</f>
        <v>Glenwood</v>
      </c>
      <c r="C124" s="113"/>
      <c r="D124" s="114">
        <f>Data_Drop!L127</f>
        <v>7983</v>
      </c>
      <c r="E124" s="114"/>
      <c r="F124" s="114">
        <f>Data_Drop!M127</f>
        <v>10</v>
      </c>
      <c r="G124" s="114"/>
      <c r="H124" s="114">
        <f>Data_Drop!N127</f>
        <v>7993</v>
      </c>
      <c r="I124" s="114"/>
      <c r="J124" s="114">
        <f>Data_Drop!W127</f>
        <v>18641</v>
      </c>
      <c r="K124" s="114"/>
      <c r="L124" s="114">
        <f>Data_Drop!X127</f>
        <v>273</v>
      </c>
      <c r="M124" s="114"/>
      <c r="N124" s="114">
        <f>Data_Drop!Y127</f>
        <v>2280</v>
      </c>
      <c r="O124" s="114"/>
      <c r="P124" s="114">
        <f>Data_Drop!Z127</f>
        <v>21194</v>
      </c>
      <c r="Q124" s="114"/>
      <c r="R124" s="114">
        <f>Data_Drop!AA127</f>
        <v>0</v>
      </c>
      <c r="S124" s="115"/>
      <c r="T124" s="116">
        <f t="shared" si="1"/>
        <v>21194</v>
      </c>
    </row>
    <row r="125" spans="2:20" s="111" customFormat="1" ht="17.5" customHeight="1" x14ac:dyDescent="0.35">
      <c r="B125" s="112" t="str">
        <f>Data_Drop!C128</f>
        <v>Glidden-Ralston</v>
      </c>
      <c r="C125" s="113"/>
      <c r="D125" s="114">
        <f>Data_Drop!L128</f>
        <v>7983</v>
      </c>
      <c r="E125" s="114"/>
      <c r="F125" s="114">
        <f>Data_Drop!M128</f>
        <v>10</v>
      </c>
      <c r="G125" s="114"/>
      <c r="H125" s="114">
        <f>Data_Drop!N128</f>
        <v>7993</v>
      </c>
      <c r="I125" s="114"/>
      <c r="J125" s="114">
        <f>Data_Drop!W128</f>
        <v>3133</v>
      </c>
      <c r="K125" s="114"/>
      <c r="L125" s="114">
        <f>Data_Drop!X128</f>
        <v>252</v>
      </c>
      <c r="M125" s="114"/>
      <c r="N125" s="114">
        <f>Data_Drop!Y128</f>
        <v>348</v>
      </c>
      <c r="O125" s="114"/>
      <c r="P125" s="114">
        <f>Data_Drop!Z128</f>
        <v>3733</v>
      </c>
      <c r="Q125" s="114"/>
      <c r="R125" s="114">
        <f>Data_Drop!AA128</f>
        <v>0</v>
      </c>
      <c r="S125" s="115"/>
      <c r="T125" s="116">
        <f t="shared" si="1"/>
        <v>3733</v>
      </c>
    </row>
    <row r="126" spans="2:20" s="111" customFormat="1" ht="17.5" customHeight="1" x14ac:dyDescent="0.35">
      <c r="B126" s="112" t="str">
        <f>Data_Drop!C129</f>
        <v>Graettinger-Terril</v>
      </c>
      <c r="C126" s="113"/>
      <c r="D126" s="114">
        <f>Data_Drop!L129</f>
        <v>7983</v>
      </c>
      <c r="E126" s="114"/>
      <c r="F126" s="114">
        <f>Data_Drop!M129</f>
        <v>10</v>
      </c>
      <c r="G126" s="114"/>
      <c r="H126" s="114">
        <f>Data_Drop!N129</f>
        <v>7993</v>
      </c>
      <c r="I126" s="114"/>
      <c r="J126" s="114">
        <f>Data_Drop!W129</f>
        <v>3763</v>
      </c>
      <c r="K126" s="114"/>
      <c r="L126" s="114">
        <f>Data_Drop!X129</f>
        <v>277</v>
      </c>
      <c r="M126" s="114"/>
      <c r="N126" s="114">
        <f>Data_Drop!Y129</f>
        <v>372</v>
      </c>
      <c r="O126" s="114"/>
      <c r="P126" s="114">
        <f>Data_Drop!Z129</f>
        <v>4412</v>
      </c>
      <c r="Q126" s="114"/>
      <c r="R126" s="114">
        <f>Data_Drop!AA129</f>
        <v>0</v>
      </c>
      <c r="S126" s="115"/>
      <c r="T126" s="116">
        <f t="shared" si="1"/>
        <v>4412</v>
      </c>
    </row>
    <row r="127" spans="2:20" s="111" customFormat="1" ht="17.5" customHeight="1" x14ac:dyDescent="0.35">
      <c r="B127" s="112" t="str">
        <f>Data_Drop!C130</f>
        <v>Nodaway Valley</v>
      </c>
      <c r="C127" s="113"/>
      <c r="D127" s="114">
        <f>Data_Drop!L130</f>
        <v>7985</v>
      </c>
      <c r="E127" s="114"/>
      <c r="F127" s="114">
        <f>Data_Drop!M130</f>
        <v>8</v>
      </c>
      <c r="G127" s="114"/>
      <c r="H127" s="114">
        <f>Data_Drop!N130</f>
        <v>7993</v>
      </c>
      <c r="I127" s="114"/>
      <c r="J127" s="114">
        <f>Data_Drop!W130</f>
        <v>5081</v>
      </c>
      <c r="K127" s="114"/>
      <c r="L127" s="114">
        <f>Data_Drop!X130</f>
        <v>255</v>
      </c>
      <c r="M127" s="114"/>
      <c r="N127" s="114">
        <f>Data_Drop!Y130</f>
        <v>770</v>
      </c>
      <c r="O127" s="114"/>
      <c r="P127" s="114">
        <f>Data_Drop!Z130</f>
        <v>6106</v>
      </c>
      <c r="Q127" s="114"/>
      <c r="R127" s="114">
        <f>Data_Drop!AA130</f>
        <v>1526.36</v>
      </c>
      <c r="S127" s="115"/>
      <c r="T127" s="116">
        <f t="shared" si="1"/>
        <v>7632.36</v>
      </c>
    </row>
    <row r="128" spans="2:20" s="111" customFormat="1" ht="17.5" customHeight="1" x14ac:dyDescent="0.35">
      <c r="B128" s="112" t="str">
        <f>Data_Drop!C131</f>
        <v>GMG</v>
      </c>
      <c r="C128" s="113"/>
      <c r="D128" s="114">
        <f>Data_Drop!L131</f>
        <v>7983</v>
      </c>
      <c r="E128" s="114"/>
      <c r="F128" s="114">
        <f>Data_Drop!M131</f>
        <v>10</v>
      </c>
      <c r="G128" s="114"/>
      <c r="H128" s="114">
        <f>Data_Drop!N131</f>
        <v>7993</v>
      </c>
      <c r="I128" s="114"/>
      <c r="J128" s="114">
        <f>Data_Drop!W131</f>
        <v>2493</v>
      </c>
      <c r="K128" s="114"/>
      <c r="L128" s="114">
        <f>Data_Drop!X131</f>
        <v>238</v>
      </c>
      <c r="M128" s="114"/>
      <c r="N128" s="114">
        <f>Data_Drop!Y131</f>
        <v>366</v>
      </c>
      <c r="O128" s="114"/>
      <c r="P128" s="114">
        <f>Data_Drop!Z131</f>
        <v>3097</v>
      </c>
      <c r="Q128" s="114"/>
      <c r="R128" s="114">
        <f>Data_Drop!AA131</f>
        <v>0</v>
      </c>
      <c r="S128" s="115"/>
      <c r="T128" s="116">
        <f t="shared" si="1"/>
        <v>3097</v>
      </c>
    </row>
    <row r="129" spans="2:20" s="111" customFormat="1" ht="17.5" customHeight="1" x14ac:dyDescent="0.35">
      <c r="B129" s="112" t="str">
        <f>Data_Drop!C132</f>
        <v>Grinnell-Newburg</v>
      </c>
      <c r="C129" s="113"/>
      <c r="D129" s="114">
        <f>Data_Drop!L132</f>
        <v>7983</v>
      </c>
      <c r="E129" s="114"/>
      <c r="F129" s="114">
        <f>Data_Drop!M132</f>
        <v>10</v>
      </c>
      <c r="G129" s="114"/>
      <c r="H129" s="114">
        <f>Data_Drop!N132</f>
        <v>7993</v>
      </c>
      <c r="I129" s="114"/>
      <c r="J129" s="114">
        <f>Data_Drop!W132</f>
        <v>15022</v>
      </c>
      <c r="K129" s="114"/>
      <c r="L129" s="114">
        <f>Data_Drop!X132</f>
        <v>354</v>
      </c>
      <c r="M129" s="114"/>
      <c r="N129" s="114">
        <f>Data_Drop!Y132</f>
        <v>2217</v>
      </c>
      <c r="O129" s="114"/>
      <c r="P129" s="114">
        <f>Data_Drop!Z132</f>
        <v>17593</v>
      </c>
      <c r="Q129" s="114"/>
      <c r="R129" s="114">
        <f>Data_Drop!AA132</f>
        <v>0</v>
      </c>
      <c r="S129" s="115"/>
      <c r="T129" s="116">
        <f t="shared" si="1"/>
        <v>17593</v>
      </c>
    </row>
    <row r="130" spans="2:20" s="111" customFormat="1" ht="17.5" customHeight="1" x14ac:dyDescent="0.35">
      <c r="B130" s="112" t="str">
        <f>Data_Drop!C133</f>
        <v>Griswold</v>
      </c>
      <c r="C130" s="113"/>
      <c r="D130" s="114">
        <f>Data_Drop!L133</f>
        <v>8013</v>
      </c>
      <c r="E130" s="114"/>
      <c r="F130" s="114">
        <f>Data_Drop!M133</f>
        <v>0</v>
      </c>
      <c r="G130" s="114"/>
      <c r="H130" s="114">
        <f>Data_Drop!N133</f>
        <v>8013</v>
      </c>
      <c r="I130" s="114"/>
      <c r="J130" s="114">
        <f>Data_Drop!W133</f>
        <v>0</v>
      </c>
      <c r="K130" s="114"/>
      <c r="L130" s="114">
        <f>Data_Drop!X133</f>
        <v>0</v>
      </c>
      <c r="M130" s="114"/>
      <c r="N130" s="114">
        <f>Data_Drop!Y133</f>
        <v>0</v>
      </c>
      <c r="O130" s="114"/>
      <c r="P130" s="114">
        <f>Data_Drop!Z133</f>
        <v>0</v>
      </c>
      <c r="Q130" s="114"/>
      <c r="R130" s="114">
        <f>Data_Drop!AA133</f>
        <v>5547</v>
      </c>
      <c r="S130" s="115"/>
      <c r="T130" s="116">
        <f t="shared" si="1"/>
        <v>5547</v>
      </c>
    </row>
    <row r="131" spans="2:20" s="111" customFormat="1" ht="17.5" customHeight="1" x14ac:dyDescent="0.35">
      <c r="B131" s="112" t="str">
        <f>Data_Drop!C134</f>
        <v>Grundy Center</v>
      </c>
      <c r="C131" s="113"/>
      <c r="D131" s="114">
        <f>Data_Drop!L134</f>
        <v>7983</v>
      </c>
      <c r="E131" s="114"/>
      <c r="F131" s="114">
        <f>Data_Drop!M134</f>
        <v>10</v>
      </c>
      <c r="G131" s="114"/>
      <c r="H131" s="114">
        <f>Data_Drop!N134</f>
        <v>7993</v>
      </c>
      <c r="I131" s="114"/>
      <c r="J131" s="114">
        <f>Data_Drop!W134</f>
        <v>6810</v>
      </c>
      <c r="K131" s="114"/>
      <c r="L131" s="114">
        <f>Data_Drop!X134</f>
        <v>283</v>
      </c>
      <c r="M131" s="114"/>
      <c r="N131" s="114">
        <f>Data_Drop!Y134</f>
        <v>785</v>
      </c>
      <c r="O131" s="114"/>
      <c r="P131" s="114">
        <f>Data_Drop!Z134</f>
        <v>7878</v>
      </c>
      <c r="Q131" s="114"/>
      <c r="R131" s="114">
        <f>Data_Drop!AA134</f>
        <v>0</v>
      </c>
      <c r="S131" s="115"/>
      <c r="T131" s="116">
        <f t="shared" si="1"/>
        <v>7878</v>
      </c>
    </row>
    <row r="132" spans="2:20" s="111" customFormat="1" ht="17.5" customHeight="1" x14ac:dyDescent="0.35">
      <c r="B132" s="112" t="str">
        <f>Data_Drop!C135</f>
        <v>Guthrie Center</v>
      </c>
      <c r="C132" s="113"/>
      <c r="D132" s="114">
        <f>Data_Drop!L135</f>
        <v>7983</v>
      </c>
      <c r="E132" s="114"/>
      <c r="F132" s="114">
        <f>Data_Drop!M135</f>
        <v>10</v>
      </c>
      <c r="G132" s="114"/>
      <c r="H132" s="114">
        <f>Data_Drop!N135</f>
        <v>7993</v>
      </c>
      <c r="I132" s="114"/>
      <c r="J132" s="114">
        <f>Data_Drop!W135</f>
        <v>3882</v>
      </c>
      <c r="K132" s="114"/>
      <c r="L132" s="114">
        <f>Data_Drop!X135</f>
        <v>352</v>
      </c>
      <c r="M132" s="114"/>
      <c r="N132" s="114">
        <f>Data_Drop!Y135</f>
        <v>533</v>
      </c>
      <c r="O132" s="114"/>
      <c r="P132" s="114">
        <f>Data_Drop!Z135</f>
        <v>4767</v>
      </c>
      <c r="Q132" s="114"/>
      <c r="R132" s="114">
        <f>Data_Drop!AA135</f>
        <v>0</v>
      </c>
      <c r="S132" s="115"/>
      <c r="T132" s="116">
        <f t="shared" si="1"/>
        <v>4767</v>
      </c>
    </row>
    <row r="133" spans="2:20" s="111" customFormat="1" ht="17.5" customHeight="1" x14ac:dyDescent="0.35">
      <c r="B133" s="112" t="str">
        <f>Data_Drop!C136</f>
        <v>Clayton Ridge</v>
      </c>
      <c r="C133" s="113"/>
      <c r="D133" s="114">
        <f>Data_Drop!L136</f>
        <v>8040</v>
      </c>
      <c r="E133" s="114"/>
      <c r="F133" s="114">
        <f>Data_Drop!M136</f>
        <v>0</v>
      </c>
      <c r="G133" s="114"/>
      <c r="H133" s="114">
        <f>Data_Drop!N136</f>
        <v>8040</v>
      </c>
      <c r="I133" s="114"/>
      <c r="J133" s="114">
        <f>Data_Drop!W136</f>
        <v>0</v>
      </c>
      <c r="K133" s="114"/>
      <c r="L133" s="114">
        <f>Data_Drop!X136</f>
        <v>0</v>
      </c>
      <c r="M133" s="114"/>
      <c r="N133" s="114">
        <f>Data_Drop!Y136</f>
        <v>0</v>
      </c>
      <c r="O133" s="114"/>
      <c r="P133" s="114">
        <f>Data_Drop!Z136</f>
        <v>0</v>
      </c>
      <c r="Q133" s="114"/>
      <c r="R133" s="114">
        <f>Data_Drop!AA136</f>
        <v>7268.7</v>
      </c>
      <c r="S133" s="115"/>
      <c r="T133" s="116">
        <f t="shared" si="1"/>
        <v>7268.7</v>
      </c>
    </row>
    <row r="134" spans="2:20" s="111" customFormat="1" ht="17.5" customHeight="1" x14ac:dyDescent="0.35">
      <c r="B134" s="112" t="str">
        <f>Data_Drop!C137</f>
        <v>HLV</v>
      </c>
      <c r="C134" s="113"/>
      <c r="D134" s="114">
        <f>Data_Drop!L137</f>
        <v>8048</v>
      </c>
      <c r="E134" s="114"/>
      <c r="F134" s="114">
        <f>Data_Drop!M137</f>
        <v>0</v>
      </c>
      <c r="G134" s="114"/>
      <c r="H134" s="114">
        <f>Data_Drop!N137</f>
        <v>8048</v>
      </c>
      <c r="I134" s="114"/>
      <c r="J134" s="114">
        <f>Data_Drop!W137</f>
        <v>0</v>
      </c>
      <c r="K134" s="114"/>
      <c r="L134" s="114">
        <f>Data_Drop!X137</f>
        <v>0</v>
      </c>
      <c r="M134" s="114"/>
      <c r="N134" s="114">
        <f>Data_Drop!Y137</f>
        <v>0</v>
      </c>
      <c r="O134" s="114"/>
      <c r="P134" s="114">
        <f>Data_Drop!Z137</f>
        <v>0</v>
      </c>
      <c r="Q134" s="114"/>
      <c r="R134" s="114">
        <f>Data_Drop!AA137</f>
        <v>3620.8999999999996</v>
      </c>
      <c r="S134" s="115"/>
      <c r="T134" s="116">
        <f t="shared" ref="T134:T197" si="2">R134+P134</f>
        <v>3620.8999999999996</v>
      </c>
    </row>
    <row r="135" spans="2:20" s="111" customFormat="1" ht="17.5" customHeight="1" x14ac:dyDescent="0.35">
      <c r="B135" s="112" t="str">
        <f>Data_Drop!C138</f>
        <v>Hamburg</v>
      </c>
      <c r="C135" s="113"/>
      <c r="D135" s="114">
        <f>Data_Drop!L138</f>
        <v>8089</v>
      </c>
      <c r="E135" s="114"/>
      <c r="F135" s="114">
        <f>Data_Drop!M138</f>
        <v>0</v>
      </c>
      <c r="G135" s="114"/>
      <c r="H135" s="114">
        <f>Data_Drop!N138</f>
        <v>8089</v>
      </c>
      <c r="I135" s="114"/>
      <c r="J135" s="114">
        <f>Data_Drop!W138</f>
        <v>0</v>
      </c>
      <c r="K135" s="114"/>
      <c r="L135" s="114">
        <f>Data_Drop!X138</f>
        <v>0</v>
      </c>
      <c r="M135" s="114"/>
      <c r="N135" s="114">
        <f>Data_Drop!Y138</f>
        <v>0</v>
      </c>
      <c r="O135" s="114"/>
      <c r="P135" s="114">
        <f>Data_Drop!Z138</f>
        <v>0</v>
      </c>
      <c r="Q135" s="114"/>
      <c r="R135" s="114">
        <f>Data_Drop!AA138</f>
        <v>2567.6999999999998</v>
      </c>
      <c r="S135" s="115"/>
      <c r="T135" s="116">
        <f t="shared" si="2"/>
        <v>2567.6999999999998</v>
      </c>
    </row>
    <row r="136" spans="2:20" s="111" customFormat="1" ht="17.5" customHeight="1" x14ac:dyDescent="0.35">
      <c r="B136" s="112" t="str">
        <f>Data_Drop!C139</f>
        <v>Hampton-Dumont</v>
      </c>
      <c r="C136" s="113"/>
      <c r="D136" s="114">
        <f>Data_Drop!L139</f>
        <v>7983</v>
      </c>
      <c r="E136" s="114"/>
      <c r="F136" s="114">
        <f>Data_Drop!M139</f>
        <v>10</v>
      </c>
      <c r="G136" s="114"/>
      <c r="H136" s="114">
        <f>Data_Drop!N139</f>
        <v>7993</v>
      </c>
      <c r="I136" s="114"/>
      <c r="J136" s="114">
        <f>Data_Drop!W139</f>
        <v>10878</v>
      </c>
      <c r="K136" s="114"/>
      <c r="L136" s="114">
        <f>Data_Drop!X139</f>
        <v>656</v>
      </c>
      <c r="M136" s="114"/>
      <c r="N136" s="114">
        <f>Data_Drop!Y139</f>
        <v>1706</v>
      </c>
      <c r="O136" s="114"/>
      <c r="P136" s="114">
        <f>Data_Drop!Z139</f>
        <v>13240</v>
      </c>
      <c r="Q136" s="114"/>
      <c r="R136" s="114">
        <f>Data_Drop!AA139</f>
        <v>0</v>
      </c>
      <c r="S136" s="115"/>
      <c r="T136" s="116">
        <f t="shared" si="2"/>
        <v>13240</v>
      </c>
    </row>
    <row r="137" spans="2:20" s="111" customFormat="1" ht="17.5" customHeight="1" x14ac:dyDescent="0.35">
      <c r="B137" s="112" t="str">
        <f>Data_Drop!C140</f>
        <v>Harlan</v>
      </c>
      <c r="C137" s="113"/>
      <c r="D137" s="114">
        <f>Data_Drop!L140</f>
        <v>7988</v>
      </c>
      <c r="E137" s="114"/>
      <c r="F137" s="114">
        <f>Data_Drop!M140</f>
        <v>5</v>
      </c>
      <c r="G137" s="114"/>
      <c r="H137" s="114">
        <f>Data_Drop!N140</f>
        <v>7993</v>
      </c>
      <c r="I137" s="114"/>
      <c r="J137" s="114">
        <f>Data_Drop!W140</f>
        <v>6734</v>
      </c>
      <c r="K137" s="114"/>
      <c r="L137" s="114">
        <f>Data_Drop!X140</f>
        <v>221</v>
      </c>
      <c r="M137" s="114"/>
      <c r="N137" s="114">
        <f>Data_Drop!Y140</f>
        <v>876</v>
      </c>
      <c r="O137" s="114"/>
      <c r="P137" s="114">
        <f>Data_Drop!Z140</f>
        <v>7831</v>
      </c>
      <c r="Q137" s="114"/>
      <c r="R137" s="114">
        <f>Data_Drop!AA140</f>
        <v>7829.7000000000007</v>
      </c>
      <c r="S137" s="115"/>
      <c r="T137" s="116">
        <f t="shared" si="2"/>
        <v>15660.7</v>
      </c>
    </row>
    <row r="138" spans="2:20" s="111" customFormat="1" ht="17.5" customHeight="1" x14ac:dyDescent="0.35">
      <c r="B138" s="112" t="str">
        <f>Data_Drop!C141</f>
        <v>Harris-Lake Park</v>
      </c>
      <c r="C138" s="113"/>
      <c r="D138" s="114">
        <f>Data_Drop!L141</f>
        <v>8019</v>
      </c>
      <c r="E138" s="114"/>
      <c r="F138" s="114">
        <f>Data_Drop!M141</f>
        <v>0</v>
      </c>
      <c r="G138" s="114"/>
      <c r="H138" s="114">
        <f>Data_Drop!N141</f>
        <v>8019</v>
      </c>
      <c r="I138" s="114"/>
      <c r="J138" s="114">
        <f>Data_Drop!W141</f>
        <v>0</v>
      </c>
      <c r="K138" s="114"/>
      <c r="L138" s="114">
        <f>Data_Drop!X141</f>
        <v>0</v>
      </c>
      <c r="M138" s="114"/>
      <c r="N138" s="114">
        <f>Data_Drop!Y141</f>
        <v>0</v>
      </c>
      <c r="O138" s="114"/>
      <c r="P138" s="114">
        <f>Data_Drop!Z141</f>
        <v>0</v>
      </c>
      <c r="Q138" s="114"/>
      <c r="R138" s="114">
        <f>Data_Drop!AA141</f>
        <v>3488.8999999999996</v>
      </c>
      <c r="S138" s="115"/>
      <c r="T138" s="116">
        <f t="shared" si="2"/>
        <v>3488.8999999999996</v>
      </c>
    </row>
    <row r="139" spans="2:20" s="111" customFormat="1" ht="17.5" customHeight="1" x14ac:dyDescent="0.35">
      <c r="B139" s="112" t="str">
        <f>Data_Drop!C142</f>
        <v>Hartley-Melvin-Sanborn</v>
      </c>
      <c r="C139" s="113"/>
      <c r="D139" s="114">
        <f>Data_Drop!L142</f>
        <v>7995</v>
      </c>
      <c r="E139" s="114"/>
      <c r="F139" s="114">
        <f>Data_Drop!M142</f>
        <v>0</v>
      </c>
      <c r="G139" s="114"/>
      <c r="H139" s="114">
        <f>Data_Drop!N142</f>
        <v>7995</v>
      </c>
      <c r="I139" s="114"/>
      <c r="J139" s="114">
        <f>Data_Drop!W142</f>
        <v>0</v>
      </c>
      <c r="K139" s="114"/>
      <c r="L139" s="114">
        <f>Data_Drop!X142</f>
        <v>0</v>
      </c>
      <c r="M139" s="114"/>
      <c r="N139" s="114">
        <f>Data_Drop!Y142</f>
        <v>0</v>
      </c>
      <c r="O139" s="114"/>
      <c r="P139" s="114">
        <f>Data_Drop!Z142</f>
        <v>0</v>
      </c>
      <c r="Q139" s="114"/>
      <c r="R139" s="114">
        <f>Data_Drop!AA142</f>
        <v>7731.2</v>
      </c>
      <c r="S139" s="115"/>
      <c r="T139" s="116">
        <f t="shared" si="2"/>
        <v>7731.2</v>
      </c>
    </row>
    <row r="140" spans="2:20" s="111" customFormat="1" ht="17.5" customHeight="1" x14ac:dyDescent="0.35">
      <c r="B140" s="112" t="str">
        <f>Data_Drop!C143</f>
        <v>Highland</v>
      </c>
      <c r="C140" s="113"/>
      <c r="D140" s="114">
        <f>Data_Drop!L143</f>
        <v>7983</v>
      </c>
      <c r="E140" s="114"/>
      <c r="F140" s="114">
        <f>Data_Drop!M143</f>
        <v>10</v>
      </c>
      <c r="G140" s="114"/>
      <c r="H140" s="114">
        <f>Data_Drop!N143</f>
        <v>7993</v>
      </c>
      <c r="I140" s="114"/>
      <c r="J140" s="114">
        <f>Data_Drop!W143</f>
        <v>5538</v>
      </c>
      <c r="K140" s="114"/>
      <c r="L140" s="114">
        <f>Data_Drop!X143</f>
        <v>284</v>
      </c>
      <c r="M140" s="114"/>
      <c r="N140" s="114">
        <f>Data_Drop!Y143</f>
        <v>676</v>
      </c>
      <c r="O140" s="114"/>
      <c r="P140" s="114">
        <f>Data_Drop!Z143</f>
        <v>6498</v>
      </c>
      <c r="Q140" s="114"/>
      <c r="R140" s="114">
        <f>Data_Drop!AA143</f>
        <v>0</v>
      </c>
      <c r="S140" s="115"/>
      <c r="T140" s="116">
        <f t="shared" si="2"/>
        <v>6498</v>
      </c>
    </row>
    <row r="141" spans="2:20" s="111" customFormat="1" ht="17.5" customHeight="1" x14ac:dyDescent="0.35">
      <c r="B141" s="112" t="str">
        <f>Data_Drop!C144</f>
        <v>Hinton</v>
      </c>
      <c r="C141" s="113"/>
      <c r="D141" s="114">
        <f>Data_Drop!L144</f>
        <v>7983</v>
      </c>
      <c r="E141" s="114"/>
      <c r="F141" s="114">
        <f>Data_Drop!M144</f>
        <v>10</v>
      </c>
      <c r="G141" s="114"/>
      <c r="H141" s="114">
        <f>Data_Drop!N144</f>
        <v>7993</v>
      </c>
      <c r="I141" s="114"/>
      <c r="J141" s="114">
        <f>Data_Drop!W144</f>
        <v>5723</v>
      </c>
      <c r="K141" s="114"/>
      <c r="L141" s="114">
        <f>Data_Drop!X144</f>
        <v>294</v>
      </c>
      <c r="M141" s="114"/>
      <c r="N141" s="114">
        <f>Data_Drop!Y144</f>
        <v>534</v>
      </c>
      <c r="O141" s="114"/>
      <c r="P141" s="114">
        <f>Data_Drop!Z144</f>
        <v>6551</v>
      </c>
      <c r="Q141" s="114"/>
      <c r="R141" s="114">
        <f>Data_Drop!AA144</f>
        <v>0</v>
      </c>
      <c r="S141" s="115"/>
      <c r="T141" s="116">
        <f t="shared" si="2"/>
        <v>6551</v>
      </c>
    </row>
    <row r="142" spans="2:20" s="111" customFormat="1" ht="17.5" customHeight="1" x14ac:dyDescent="0.35">
      <c r="B142" s="112" t="str">
        <f>Data_Drop!C145</f>
        <v>Howard-Winneshiek</v>
      </c>
      <c r="C142" s="113"/>
      <c r="D142" s="114">
        <f>Data_Drop!L145</f>
        <v>8071</v>
      </c>
      <c r="E142" s="114"/>
      <c r="F142" s="114">
        <f>Data_Drop!M145</f>
        <v>0</v>
      </c>
      <c r="G142" s="114"/>
      <c r="H142" s="114">
        <f>Data_Drop!N145</f>
        <v>8071</v>
      </c>
      <c r="I142" s="114"/>
      <c r="J142" s="114">
        <f>Data_Drop!W145</f>
        <v>0</v>
      </c>
      <c r="K142" s="114"/>
      <c r="L142" s="114">
        <f>Data_Drop!X145</f>
        <v>0</v>
      </c>
      <c r="M142" s="114"/>
      <c r="N142" s="114">
        <f>Data_Drop!Y145</f>
        <v>0</v>
      </c>
      <c r="O142" s="114"/>
      <c r="P142" s="114">
        <f>Data_Drop!Z145</f>
        <v>0</v>
      </c>
      <c r="Q142" s="114"/>
      <c r="R142" s="114">
        <f>Data_Drop!AA145</f>
        <v>13586.400000000001</v>
      </c>
      <c r="S142" s="115"/>
      <c r="T142" s="116">
        <f t="shared" si="2"/>
        <v>13586.400000000001</v>
      </c>
    </row>
    <row r="143" spans="2:20" s="111" customFormat="1" ht="17.5" customHeight="1" x14ac:dyDescent="0.35">
      <c r="B143" s="112" t="str">
        <f>Data_Drop!C146</f>
        <v>Hubbard-Radcliffe</v>
      </c>
      <c r="C143" s="113"/>
      <c r="D143" s="114">
        <f>Data_Drop!L146</f>
        <v>8060</v>
      </c>
      <c r="E143" s="114"/>
      <c r="F143" s="114">
        <f>Data_Drop!M146</f>
        <v>0</v>
      </c>
      <c r="G143" s="114"/>
      <c r="H143" s="114">
        <f>Data_Drop!N146</f>
        <v>8060</v>
      </c>
      <c r="I143" s="114"/>
      <c r="J143" s="114">
        <f>Data_Drop!W146</f>
        <v>0</v>
      </c>
      <c r="K143" s="114"/>
      <c r="L143" s="114">
        <f>Data_Drop!X146</f>
        <v>0</v>
      </c>
      <c r="M143" s="114"/>
      <c r="N143" s="114">
        <f>Data_Drop!Y146</f>
        <v>0</v>
      </c>
      <c r="O143" s="114"/>
      <c r="P143" s="114">
        <f>Data_Drop!Z146</f>
        <v>0</v>
      </c>
      <c r="Q143" s="114"/>
      <c r="R143" s="114">
        <f>Data_Drop!AA146</f>
        <v>4779.5</v>
      </c>
      <c r="S143" s="115"/>
      <c r="T143" s="116">
        <f t="shared" si="2"/>
        <v>4779.5</v>
      </c>
    </row>
    <row r="144" spans="2:20" s="111" customFormat="1" ht="17.5" customHeight="1" x14ac:dyDescent="0.35">
      <c r="B144" s="112" t="str">
        <f>Data_Drop!C147</f>
        <v>Hudson</v>
      </c>
      <c r="C144" s="113"/>
      <c r="D144" s="114">
        <f>Data_Drop!L147</f>
        <v>8123</v>
      </c>
      <c r="E144" s="114"/>
      <c r="F144" s="114">
        <f>Data_Drop!M147</f>
        <v>0</v>
      </c>
      <c r="G144" s="114"/>
      <c r="H144" s="114">
        <f>Data_Drop!N147</f>
        <v>8123</v>
      </c>
      <c r="I144" s="114"/>
      <c r="J144" s="114">
        <f>Data_Drop!W147</f>
        <v>0</v>
      </c>
      <c r="K144" s="114"/>
      <c r="L144" s="114">
        <f>Data_Drop!X147</f>
        <v>0</v>
      </c>
      <c r="M144" s="114"/>
      <c r="N144" s="114">
        <f>Data_Drop!Y147</f>
        <v>0</v>
      </c>
      <c r="O144" s="114"/>
      <c r="P144" s="114">
        <f>Data_Drop!Z147</f>
        <v>0</v>
      </c>
      <c r="Q144" s="114"/>
      <c r="R144" s="114">
        <f>Data_Drop!AA147</f>
        <v>8849.4000000000015</v>
      </c>
      <c r="S144" s="115"/>
      <c r="T144" s="116">
        <f t="shared" si="2"/>
        <v>8849.4000000000015</v>
      </c>
    </row>
    <row r="145" spans="2:20" s="111" customFormat="1" ht="17.5" customHeight="1" x14ac:dyDescent="0.35">
      <c r="B145" s="112" t="str">
        <f>Data_Drop!C148</f>
        <v>Humboldt</v>
      </c>
      <c r="C145" s="113"/>
      <c r="D145" s="114">
        <f>Data_Drop!L148</f>
        <v>7983</v>
      </c>
      <c r="E145" s="114"/>
      <c r="F145" s="114">
        <f>Data_Drop!M148</f>
        <v>10</v>
      </c>
      <c r="G145" s="114"/>
      <c r="H145" s="114">
        <f>Data_Drop!N148</f>
        <v>7993</v>
      </c>
      <c r="I145" s="114"/>
      <c r="J145" s="114">
        <f>Data_Drop!W148</f>
        <v>11992</v>
      </c>
      <c r="K145" s="114"/>
      <c r="L145" s="114">
        <f>Data_Drop!X148</f>
        <v>591</v>
      </c>
      <c r="M145" s="114"/>
      <c r="N145" s="114">
        <f>Data_Drop!Y148</f>
        <v>1479</v>
      </c>
      <c r="O145" s="114"/>
      <c r="P145" s="114">
        <f>Data_Drop!Z148</f>
        <v>14062</v>
      </c>
      <c r="Q145" s="114"/>
      <c r="R145" s="114">
        <f>Data_Drop!AA148</f>
        <v>0</v>
      </c>
      <c r="S145" s="115"/>
      <c r="T145" s="116">
        <f t="shared" si="2"/>
        <v>14062</v>
      </c>
    </row>
    <row r="146" spans="2:20" s="111" customFormat="1" ht="17.5" customHeight="1" x14ac:dyDescent="0.35">
      <c r="B146" s="112" t="str">
        <f>Data_Drop!C149</f>
        <v>Independence</v>
      </c>
      <c r="C146" s="113"/>
      <c r="D146" s="114">
        <f>Data_Drop!L149</f>
        <v>7983</v>
      </c>
      <c r="E146" s="114"/>
      <c r="F146" s="114">
        <f>Data_Drop!M149</f>
        <v>10</v>
      </c>
      <c r="G146" s="114"/>
      <c r="H146" s="114">
        <f>Data_Drop!N149</f>
        <v>7993</v>
      </c>
      <c r="I146" s="114"/>
      <c r="J146" s="114">
        <f>Data_Drop!W149</f>
        <v>13548</v>
      </c>
      <c r="K146" s="114"/>
      <c r="L146" s="114">
        <f>Data_Drop!X149</f>
        <v>314</v>
      </c>
      <c r="M146" s="114"/>
      <c r="N146" s="114">
        <f>Data_Drop!Y149</f>
        <v>1787</v>
      </c>
      <c r="O146" s="114"/>
      <c r="P146" s="114">
        <f>Data_Drop!Z149</f>
        <v>15649</v>
      </c>
      <c r="Q146" s="114"/>
      <c r="R146" s="114">
        <f>Data_Drop!AA149</f>
        <v>0</v>
      </c>
      <c r="S146" s="115"/>
      <c r="T146" s="116">
        <f t="shared" si="2"/>
        <v>15649</v>
      </c>
    </row>
    <row r="147" spans="2:20" s="111" customFormat="1" ht="17.5" customHeight="1" x14ac:dyDescent="0.35">
      <c r="B147" s="112" t="str">
        <f>Data_Drop!C150</f>
        <v>Indianola</v>
      </c>
      <c r="C147" s="113"/>
      <c r="D147" s="114">
        <f>Data_Drop!L150</f>
        <v>7983</v>
      </c>
      <c r="E147" s="114"/>
      <c r="F147" s="114">
        <f>Data_Drop!M150</f>
        <v>10</v>
      </c>
      <c r="G147" s="114"/>
      <c r="H147" s="114">
        <f>Data_Drop!N150</f>
        <v>7993</v>
      </c>
      <c r="I147" s="114"/>
      <c r="J147" s="114">
        <f>Data_Drop!W150</f>
        <v>34302</v>
      </c>
      <c r="K147" s="114"/>
      <c r="L147" s="114">
        <f>Data_Drop!X150</f>
        <v>651</v>
      </c>
      <c r="M147" s="114"/>
      <c r="N147" s="114">
        <f>Data_Drop!Y150</f>
        <v>4803</v>
      </c>
      <c r="O147" s="114"/>
      <c r="P147" s="114">
        <f>Data_Drop!Z150</f>
        <v>39756</v>
      </c>
      <c r="Q147" s="114"/>
      <c r="R147" s="114">
        <f>Data_Drop!AA150</f>
        <v>0</v>
      </c>
      <c r="S147" s="115"/>
      <c r="T147" s="116">
        <f t="shared" si="2"/>
        <v>39756</v>
      </c>
    </row>
    <row r="148" spans="2:20" s="111" customFormat="1" ht="17.5" customHeight="1" x14ac:dyDescent="0.35">
      <c r="B148" s="112" t="str">
        <f>Data_Drop!C151</f>
        <v>Interstate 35</v>
      </c>
      <c r="C148" s="113"/>
      <c r="D148" s="114">
        <f>Data_Drop!L151</f>
        <v>7983</v>
      </c>
      <c r="E148" s="114"/>
      <c r="F148" s="114">
        <f>Data_Drop!M151</f>
        <v>10</v>
      </c>
      <c r="G148" s="114"/>
      <c r="H148" s="114">
        <f>Data_Drop!N151</f>
        <v>7993</v>
      </c>
      <c r="I148" s="114"/>
      <c r="J148" s="114">
        <f>Data_Drop!W151</f>
        <v>8203</v>
      </c>
      <c r="K148" s="114"/>
      <c r="L148" s="114">
        <f>Data_Drop!X151</f>
        <v>274</v>
      </c>
      <c r="M148" s="114"/>
      <c r="N148" s="114">
        <f>Data_Drop!Y151</f>
        <v>872</v>
      </c>
      <c r="O148" s="114"/>
      <c r="P148" s="114">
        <f>Data_Drop!Z151</f>
        <v>9349</v>
      </c>
      <c r="Q148" s="114"/>
      <c r="R148" s="114">
        <f>Data_Drop!AA151</f>
        <v>0</v>
      </c>
      <c r="S148" s="115"/>
      <c r="T148" s="116">
        <f t="shared" si="2"/>
        <v>9349</v>
      </c>
    </row>
    <row r="149" spans="2:20" s="111" customFormat="1" ht="17.5" customHeight="1" x14ac:dyDescent="0.35">
      <c r="B149" s="112" t="str">
        <f>Data_Drop!C152</f>
        <v>Iowa City</v>
      </c>
      <c r="C149" s="113"/>
      <c r="D149" s="114">
        <f>Data_Drop!L152</f>
        <v>7983</v>
      </c>
      <c r="E149" s="114"/>
      <c r="F149" s="114">
        <f>Data_Drop!M152</f>
        <v>10</v>
      </c>
      <c r="G149" s="114"/>
      <c r="H149" s="114">
        <f>Data_Drop!N152</f>
        <v>7993</v>
      </c>
      <c r="I149" s="114"/>
      <c r="J149" s="114">
        <f>Data_Drop!W152</f>
        <v>145506</v>
      </c>
      <c r="K149" s="114"/>
      <c r="L149" s="114">
        <f>Data_Drop!X152</f>
        <v>4938</v>
      </c>
      <c r="M149" s="114"/>
      <c r="N149" s="114">
        <f>Data_Drop!Y152</f>
        <v>16528</v>
      </c>
      <c r="O149" s="114"/>
      <c r="P149" s="114">
        <f>Data_Drop!Z152</f>
        <v>166972</v>
      </c>
      <c r="Q149" s="114"/>
      <c r="R149" s="114">
        <f>Data_Drop!AA152</f>
        <v>0</v>
      </c>
      <c r="S149" s="115"/>
      <c r="T149" s="116">
        <f t="shared" si="2"/>
        <v>166972</v>
      </c>
    </row>
    <row r="150" spans="2:20" s="111" customFormat="1" ht="17.5" customHeight="1" x14ac:dyDescent="0.35">
      <c r="B150" s="112" t="str">
        <f>Data_Drop!C153</f>
        <v>Iowa Falls</v>
      </c>
      <c r="C150" s="113"/>
      <c r="D150" s="114">
        <f>Data_Drop!L153</f>
        <v>7983</v>
      </c>
      <c r="E150" s="114"/>
      <c r="F150" s="114">
        <f>Data_Drop!M153</f>
        <v>10</v>
      </c>
      <c r="G150" s="114"/>
      <c r="H150" s="114">
        <f>Data_Drop!N153</f>
        <v>7993</v>
      </c>
      <c r="I150" s="114"/>
      <c r="J150" s="114">
        <f>Data_Drop!W153</f>
        <v>9658</v>
      </c>
      <c r="K150" s="114"/>
      <c r="L150" s="114">
        <f>Data_Drop!X153</f>
        <v>319</v>
      </c>
      <c r="M150" s="114"/>
      <c r="N150" s="114">
        <f>Data_Drop!Y153</f>
        <v>1151</v>
      </c>
      <c r="O150" s="114"/>
      <c r="P150" s="114">
        <f>Data_Drop!Z153</f>
        <v>11128</v>
      </c>
      <c r="Q150" s="114"/>
      <c r="R150" s="114">
        <f>Data_Drop!AA153</f>
        <v>0</v>
      </c>
      <c r="S150" s="115"/>
      <c r="T150" s="116">
        <f t="shared" si="2"/>
        <v>11128</v>
      </c>
    </row>
    <row r="151" spans="2:20" s="111" customFormat="1" ht="17.5" customHeight="1" x14ac:dyDescent="0.35">
      <c r="B151" s="112" t="str">
        <f>Data_Drop!C154</f>
        <v>Iowa Valley</v>
      </c>
      <c r="C151" s="113"/>
      <c r="D151" s="114">
        <f>Data_Drop!L154</f>
        <v>7983</v>
      </c>
      <c r="E151" s="114"/>
      <c r="F151" s="114">
        <f>Data_Drop!M154</f>
        <v>10</v>
      </c>
      <c r="G151" s="114"/>
      <c r="H151" s="114">
        <f>Data_Drop!N154</f>
        <v>7993</v>
      </c>
      <c r="I151" s="114"/>
      <c r="J151" s="114">
        <f>Data_Drop!W154</f>
        <v>4848</v>
      </c>
      <c r="K151" s="114"/>
      <c r="L151" s="114">
        <f>Data_Drop!X154</f>
        <v>269</v>
      </c>
      <c r="M151" s="114"/>
      <c r="N151" s="114">
        <f>Data_Drop!Y154</f>
        <v>571</v>
      </c>
      <c r="O151" s="114"/>
      <c r="P151" s="114">
        <f>Data_Drop!Z154</f>
        <v>5688</v>
      </c>
      <c r="Q151" s="114"/>
      <c r="R151" s="114">
        <f>Data_Drop!AA154</f>
        <v>0</v>
      </c>
      <c r="S151" s="115"/>
      <c r="T151" s="116">
        <f t="shared" si="2"/>
        <v>5688</v>
      </c>
    </row>
    <row r="152" spans="2:20" s="111" customFormat="1" ht="17.5" customHeight="1" x14ac:dyDescent="0.35">
      <c r="B152" s="112" t="str">
        <f>Data_Drop!C155</f>
        <v>IKM-Manning</v>
      </c>
      <c r="C152" s="113"/>
      <c r="D152" s="114">
        <f>Data_Drop!L155</f>
        <v>8049</v>
      </c>
      <c r="E152" s="114"/>
      <c r="F152" s="114">
        <f>Data_Drop!M155</f>
        <v>0</v>
      </c>
      <c r="G152" s="114"/>
      <c r="H152" s="114">
        <f>Data_Drop!N155</f>
        <v>8049</v>
      </c>
      <c r="I152" s="114"/>
      <c r="J152" s="114">
        <f>Data_Drop!W155</f>
        <v>0</v>
      </c>
      <c r="K152" s="114"/>
      <c r="L152" s="114">
        <f>Data_Drop!X155</f>
        <v>0</v>
      </c>
      <c r="M152" s="114"/>
      <c r="N152" s="114">
        <f>Data_Drop!Y155</f>
        <v>0</v>
      </c>
      <c r="O152" s="114"/>
      <c r="P152" s="114">
        <f>Data_Drop!Z155</f>
        <v>0</v>
      </c>
      <c r="Q152" s="114"/>
      <c r="R152" s="114">
        <f>Data_Drop!AA155</f>
        <v>8067.6</v>
      </c>
      <c r="S152" s="115"/>
      <c r="T152" s="116">
        <f t="shared" si="2"/>
        <v>8067.6</v>
      </c>
    </row>
    <row r="153" spans="2:20" s="111" customFormat="1" ht="17.5" customHeight="1" x14ac:dyDescent="0.35">
      <c r="B153" s="112" t="str">
        <f>Data_Drop!C156</f>
        <v>Janesville</v>
      </c>
      <c r="C153" s="113"/>
      <c r="D153" s="114">
        <f>Data_Drop!L156</f>
        <v>8023</v>
      </c>
      <c r="E153" s="114"/>
      <c r="F153" s="114">
        <f>Data_Drop!M156</f>
        <v>0</v>
      </c>
      <c r="G153" s="114"/>
      <c r="H153" s="114">
        <f>Data_Drop!N156</f>
        <v>8023</v>
      </c>
      <c r="I153" s="114"/>
      <c r="J153" s="114">
        <f>Data_Drop!W156</f>
        <v>0</v>
      </c>
      <c r="K153" s="114"/>
      <c r="L153" s="114">
        <f>Data_Drop!X156</f>
        <v>0</v>
      </c>
      <c r="M153" s="114"/>
      <c r="N153" s="114">
        <f>Data_Drop!Y156</f>
        <v>0</v>
      </c>
      <c r="O153" s="114"/>
      <c r="P153" s="114">
        <f>Data_Drop!Z156</f>
        <v>0</v>
      </c>
      <c r="Q153" s="114"/>
      <c r="R153" s="114">
        <f>Data_Drop!AA156</f>
        <v>4938</v>
      </c>
      <c r="S153" s="115"/>
      <c r="T153" s="116">
        <f t="shared" si="2"/>
        <v>4938</v>
      </c>
    </row>
    <row r="154" spans="2:20" s="111" customFormat="1" ht="17.5" customHeight="1" x14ac:dyDescent="0.35">
      <c r="B154" s="112" t="str">
        <f>Data_Drop!C157</f>
        <v>Greene County</v>
      </c>
      <c r="C154" s="113"/>
      <c r="D154" s="114">
        <f>Data_Drop!L157</f>
        <v>8022</v>
      </c>
      <c r="E154" s="114"/>
      <c r="F154" s="114">
        <f>Data_Drop!M157</f>
        <v>0</v>
      </c>
      <c r="G154" s="114"/>
      <c r="H154" s="114">
        <f>Data_Drop!N157</f>
        <v>8022</v>
      </c>
      <c r="I154" s="114"/>
      <c r="J154" s="114">
        <f>Data_Drop!W157</f>
        <v>0</v>
      </c>
      <c r="K154" s="114"/>
      <c r="L154" s="114">
        <f>Data_Drop!X157</f>
        <v>0</v>
      </c>
      <c r="M154" s="114"/>
      <c r="N154" s="114">
        <f>Data_Drop!Y157</f>
        <v>0</v>
      </c>
      <c r="O154" s="114"/>
      <c r="P154" s="114">
        <f>Data_Drop!Z157</f>
        <v>0</v>
      </c>
      <c r="Q154" s="114"/>
      <c r="R154" s="114">
        <f>Data_Drop!AA157</f>
        <v>13965.9</v>
      </c>
      <c r="S154" s="115"/>
      <c r="T154" s="116">
        <f t="shared" si="2"/>
        <v>13965.9</v>
      </c>
    </row>
    <row r="155" spans="2:20" s="111" customFormat="1" ht="17.5" customHeight="1" x14ac:dyDescent="0.35">
      <c r="B155" s="112" t="str">
        <f>Data_Drop!C158</f>
        <v>Jesup</v>
      </c>
      <c r="C155" s="113"/>
      <c r="D155" s="114">
        <f>Data_Drop!L158</f>
        <v>7983</v>
      </c>
      <c r="E155" s="114"/>
      <c r="F155" s="114">
        <f>Data_Drop!M158</f>
        <v>10</v>
      </c>
      <c r="G155" s="114"/>
      <c r="H155" s="114">
        <f>Data_Drop!N158</f>
        <v>7993</v>
      </c>
      <c r="I155" s="114"/>
      <c r="J155" s="114">
        <f>Data_Drop!W158</f>
        <v>8697</v>
      </c>
      <c r="K155" s="114"/>
      <c r="L155" s="114">
        <f>Data_Drop!X158</f>
        <v>330</v>
      </c>
      <c r="M155" s="114"/>
      <c r="N155" s="114">
        <f>Data_Drop!Y158</f>
        <v>1010</v>
      </c>
      <c r="O155" s="114"/>
      <c r="P155" s="114">
        <f>Data_Drop!Z158</f>
        <v>10037</v>
      </c>
      <c r="Q155" s="114"/>
      <c r="R155" s="114">
        <f>Data_Drop!AA158</f>
        <v>0</v>
      </c>
      <c r="S155" s="115"/>
      <c r="T155" s="116">
        <f t="shared" si="2"/>
        <v>10037</v>
      </c>
    </row>
    <row r="156" spans="2:20" s="111" customFormat="1" ht="17.5" customHeight="1" x14ac:dyDescent="0.35">
      <c r="B156" s="112" t="str">
        <f>Data_Drop!C159</f>
        <v>Johnston</v>
      </c>
      <c r="C156" s="113"/>
      <c r="D156" s="114">
        <f>Data_Drop!L159</f>
        <v>7983</v>
      </c>
      <c r="E156" s="114"/>
      <c r="F156" s="114">
        <f>Data_Drop!M159</f>
        <v>10</v>
      </c>
      <c r="G156" s="114"/>
      <c r="H156" s="114">
        <f>Data_Drop!N159</f>
        <v>7993</v>
      </c>
      <c r="I156" s="114"/>
      <c r="J156" s="114">
        <f>Data_Drop!W159</f>
        <v>67375</v>
      </c>
      <c r="K156" s="114"/>
      <c r="L156" s="114">
        <f>Data_Drop!X159</f>
        <v>2302</v>
      </c>
      <c r="M156" s="114"/>
      <c r="N156" s="114">
        <f>Data_Drop!Y159</f>
        <v>8039</v>
      </c>
      <c r="O156" s="114"/>
      <c r="P156" s="114">
        <f>Data_Drop!Z159</f>
        <v>77716</v>
      </c>
      <c r="Q156" s="114"/>
      <c r="R156" s="114">
        <f>Data_Drop!AA159</f>
        <v>0</v>
      </c>
      <c r="S156" s="115"/>
      <c r="T156" s="116">
        <f t="shared" si="2"/>
        <v>77716</v>
      </c>
    </row>
    <row r="157" spans="2:20" s="111" customFormat="1" ht="17.5" customHeight="1" x14ac:dyDescent="0.35">
      <c r="B157" s="112" t="str">
        <f>Data_Drop!C160</f>
        <v>Keokuk</v>
      </c>
      <c r="C157" s="113"/>
      <c r="D157" s="114">
        <f>Data_Drop!L160</f>
        <v>7983</v>
      </c>
      <c r="E157" s="114"/>
      <c r="F157" s="114">
        <f>Data_Drop!M160</f>
        <v>10</v>
      </c>
      <c r="G157" s="114"/>
      <c r="H157" s="114">
        <f>Data_Drop!N160</f>
        <v>7993</v>
      </c>
      <c r="I157" s="114"/>
      <c r="J157" s="114">
        <f>Data_Drop!W160</f>
        <v>17883</v>
      </c>
      <c r="K157" s="114"/>
      <c r="L157" s="114">
        <f>Data_Drop!X160</f>
        <v>336</v>
      </c>
      <c r="M157" s="114"/>
      <c r="N157" s="114">
        <f>Data_Drop!Y160</f>
        <v>3637</v>
      </c>
      <c r="O157" s="114"/>
      <c r="P157" s="114">
        <f>Data_Drop!Z160</f>
        <v>21856</v>
      </c>
      <c r="Q157" s="114"/>
      <c r="R157" s="114">
        <f>Data_Drop!AA160</f>
        <v>0</v>
      </c>
      <c r="S157" s="115"/>
      <c r="T157" s="116">
        <f t="shared" si="2"/>
        <v>21856</v>
      </c>
    </row>
    <row r="158" spans="2:20" s="111" customFormat="1" ht="17.5" customHeight="1" x14ac:dyDescent="0.35">
      <c r="B158" s="112" t="str">
        <f>Data_Drop!C161</f>
        <v>Keota</v>
      </c>
      <c r="C158" s="113"/>
      <c r="D158" s="114">
        <f>Data_Drop!L161</f>
        <v>7992</v>
      </c>
      <c r="E158" s="114"/>
      <c r="F158" s="114">
        <f>Data_Drop!M161</f>
        <v>1</v>
      </c>
      <c r="G158" s="114"/>
      <c r="H158" s="114">
        <f>Data_Drop!N161</f>
        <v>7993</v>
      </c>
      <c r="I158" s="114"/>
      <c r="J158" s="114">
        <f>Data_Drop!W161</f>
        <v>332</v>
      </c>
      <c r="K158" s="114"/>
      <c r="L158" s="114">
        <f>Data_Drop!X161</f>
        <v>25</v>
      </c>
      <c r="M158" s="114"/>
      <c r="N158" s="114">
        <f>Data_Drop!Y161</f>
        <v>36</v>
      </c>
      <c r="O158" s="114"/>
      <c r="P158" s="114">
        <f>Data_Drop!Z161</f>
        <v>393</v>
      </c>
      <c r="Q158" s="114"/>
      <c r="R158" s="114">
        <f>Data_Drop!AA161</f>
        <v>3529.9800000000005</v>
      </c>
      <c r="S158" s="115"/>
      <c r="T158" s="116">
        <f t="shared" si="2"/>
        <v>3922.9800000000005</v>
      </c>
    </row>
    <row r="159" spans="2:20" s="111" customFormat="1" ht="17.5" customHeight="1" x14ac:dyDescent="0.35">
      <c r="B159" s="112" t="str">
        <f>Data_Drop!C162</f>
        <v>Kingsley-Pierson</v>
      </c>
      <c r="C159" s="113"/>
      <c r="D159" s="114">
        <f>Data_Drop!L162</f>
        <v>8051</v>
      </c>
      <c r="E159" s="114"/>
      <c r="F159" s="114">
        <f>Data_Drop!M162</f>
        <v>0</v>
      </c>
      <c r="G159" s="114"/>
      <c r="H159" s="114">
        <f>Data_Drop!N162</f>
        <v>8051</v>
      </c>
      <c r="I159" s="114"/>
      <c r="J159" s="114">
        <f>Data_Drop!W162</f>
        <v>0</v>
      </c>
      <c r="K159" s="114"/>
      <c r="L159" s="114">
        <f>Data_Drop!X162</f>
        <v>0</v>
      </c>
      <c r="M159" s="114"/>
      <c r="N159" s="114">
        <f>Data_Drop!Y162</f>
        <v>0</v>
      </c>
      <c r="O159" s="114"/>
      <c r="P159" s="114">
        <f>Data_Drop!Z162</f>
        <v>0</v>
      </c>
      <c r="Q159" s="114"/>
      <c r="R159" s="114">
        <f>Data_Drop!AA162</f>
        <v>5699.2</v>
      </c>
      <c r="S159" s="115"/>
      <c r="T159" s="116">
        <f t="shared" si="2"/>
        <v>5699.2</v>
      </c>
    </row>
    <row r="160" spans="2:20" s="111" customFormat="1" ht="17.5" customHeight="1" x14ac:dyDescent="0.35">
      <c r="B160" s="112" t="str">
        <f>Data_Drop!C163</f>
        <v>Knoxville</v>
      </c>
      <c r="C160" s="113"/>
      <c r="D160" s="114">
        <f>Data_Drop!L163</f>
        <v>7983</v>
      </c>
      <c r="E160" s="114"/>
      <c r="F160" s="114">
        <f>Data_Drop!M163</f>
        <v>10</v>
      </c>
      <c r="G160" s="114"/>
      <c r="H160" s="114">
        <f>Data_Drop!N163</f>
        <v>7993</v>
      </c>
      <c r="I160" s="114"/>
      <c r="J160" s="114">
        <f>Data_Drop!W163</f>
        <v>17194</v>
      </c>
      <c r="K160" s="114"/>
      <c r="L160" s="114">
        <f>Data_Drop!X163</f>
        <v>335</v>
      </c>
      <c r="M160" s="114"/>
      <c r="N160" s="114">
        <f>Data_Drop!Y163</f>
        <v>2483</v>
      </c>
      <c r="O160" s="114"/>
      <c r="P160" s="114">
        <f>Data_Drop!Z163</f>
        <v>20012</v>
      </c>
      <c r="Q160" s="114"/>
      <c r="R160" s="114">
        <f>Data_Drop!AA163</f>
        <v>0</v>
      </c>
      <c r="S160" s="115"/>
      <c r="T160" s="116">
        <f t="shared" si="2"/>
        <v>20012</v>
      </c>
    </row>
    <row r="161" spans="2:20" s="111" customFormat="1" ht="17.5" customHeight="1" x14ac:dyDescent="0.35">
      <c r="B161" s="112" t="str">
        <f>Data_Drop!C164</f>
        <v>Lake Mills</v>
      </c>
      <c r="C161" s="113"/>
      <c r="D161" s="114">
        <f>Data_Drop!L164</f>
        <v>7983</v>
      </c>
      <c r="E161" s="114"/>
      <c r="F161" s="114">
        <f>Data_Drop!M164</f>
        <v>10</v>
      </c>
      <c r="G161" s="114"/>
      <c r="H161" s="114">
        <f>Data_Drop!N164</f>
        <v>7993</v>
      </c>
      <c r="I161" s="114"/>
      <c r="J161" s="114">
        <f>Data_Drop!W164</f>
        <v>5529</v>
      </c>
      <c r="K161" s="114"/>
      <c r="L161" s="114">
        <f>Data_Drop!X164</f>
        <v>193</v>
      </c>
      <c r="M161" s="114"/>
      <c r="N161" s="114">
        <f>Data_Drop!Y164</f>
        <v>789</v>
      </c>
      <c r="O161" s="114"/>
      <c r="P161" s="114">
        <f>Data_Drop!Z164</f>
        <v>6511</v>
      </c>
      <c r="Q161" s="114"/>
      <c r="R161" s="114">
        <f>Data_Drop!AA164</f>
        <v>0</v>
      </c>
      <c r="S161" s="115"/>
      <c r="T161" s="116">
        <f t="shared" si="2"/>
        <v>6511</v>
      </c>
    </row>
    <row r="162" spans="2:20" s="111" customFormat="1" ht="17.5" customHeight="1" x14ac:dyDescent="0.35">
      <c r="B162" s="112" t="str">
        <f>Data_Drop!C165</f>
        <v>Lamoni</v>
      </c>
      <c r="C162" s="113"/>
      <c r="D162" s="114">
        <f>Data_Drop!L165</f>
        <v>7983</v>
      </c>
      <c r="E162" s="114"/>
      <c r="F162" s="114">
        <f>Data_Drop!M165</f>
        <v>10</v>
      </c>
      <c r="G162" s="114"/>
      <c r="H162" s="114">
        <f>Data_Drop!N165</f>
        <v>7993</v>
      </c>
      <c r="I162" s="114"/>
      <c r="J162" s="114">
        <f>Data_Drop!W165</f>
        <v>2903</v>
      </c>
      <c r="K162" s="114"/>
      <c r="L162" s="114">
        <f>Data_Drop!X165</f>
        <v>244</v>
      </c>
      <c r="M162" s="114"/>
      <c r="N162" s="114">
        <f>Data_Drop!Y165</f>
        <v>475</v>
      </c>
      <c r="O162" s="114"/>
      <c r="P162" s="114">
        <f>Data_Drop!Z165</f>
        <v>3622</v>
      </c>
      <c r="Q162" s="114"/>
      <c r="R162" s="114">
        <f>Data_Drop!AA165</f>
        <v>0</v>
      </c>
      <c r="S162" s="115"/>
      <c r="T162" s="116">
        <f t="shared" si="2"/>
        <v>3622</v>
      </c>
    </row>
    <row r="163" spans="2:20" s="111" customFormat="1" ht="17.5" customHeight="1" x14ac:dyDescent="0.35">
      <c r="B163" s="112" t="str">
        <f>Data_Drop!C166</f>
        <v>Laurens-Marathon</v>
      </c>
      <c r="C163" s="113"/>
      <c r="D163" s="114">
        <f>Data_Drop!L166</f>
        <v>7983</v>
      </c>
      <c r="E163" s="114"/>
      <c r="F163" s="114">
        <f>Data_Drop!M166</f>
        <v>10</v>
      </c>
      <c r="G163" s="114"/>
      <c r="H163" s="114">
        <f>Data_Drop!N166</f>
        <v>7993</v>
      </c>
      <c r="I163" s="114"/>
      <c r="J163" s="114">
        <f>Data_Drop!W166</f>
        <v>3150</v>
      </c>
      <c r="K163" s="114"/>
      <c r="L163" s="114">
        <f>Data_Drop!X166</f>
        <v>298</v>
      </c>
      <c r="M163" s="114"/>
      <c r="N163" s="114">
        <f>Data_Drop!Y166</f>
        <v>470</v>
      </c>
      <c r="O163" s="114"/>
      <c r="P163" s="114">
        <f>Data_Drop!Z166</f>
        <v>3918</v>
      </c>
      <c r="Q163" s="114"/>
      <c r="R163" s="114">
        <f>Data_Drop!AA166</f>
        <v>0</v>
      </c>
      <c r="S163" s="115"/>
      <c r="T163" s="116">
        <f t="shared" si="2"/>
        <v>3918</v>
      </c>
    </row>
    <row r="164" spans="2:20" s="111" customFormat="1" ht="17.5" customHeight="1" x14ac:dyDescent="0.35">
      <c r="B164" s="112" t="str">
        <f>Data_Drop!C167</f>
        <v>Lawton-Bronson</v>
      </c>
      <c r="C164" s="113"/>
      <c r="D164" s="114">
        <f>Data_Drop!L167</f>
        <v>7983</v>
      </c>
      <c r="E164" s="114"/>
      <c r="F164" s="114">
        <f>Data_Drop!M167</f>
        <v>10</v>
      </c>
      <c r="G164" s="114"/>
      <c r="H164" s="114">
        <f>Data_Drop!N167</f>
        <v>7993</v>
      </c>
      <c r="I164" s="114"/>
      <c r="J164" s="114">
        <f>Data_Drop!W167</f>
        <v>6013</v>
      </c>
      <c r="K164" s="114"/>
      <c r="L164" s="114">
        <f>Data_Drop!X167</f>
        <v>218</v>
      </c>
      <c r="M164" s="114"/>
      <c r="N164" s="114">
        <f>Data_Drop!Y167</f>
        <v>659</v>
      </c>
      <c r="O164" s="114"/>
      <c r="P164" s="114">
        <f>Data_Drop!Z167</f>
        <v>6890</v>
      </c>
      <c r="Q164" s="114"/>
      <c r="R164" s="114">
        <f>Data_Drop!AA167</f>
        <v>0</v>
      </c>
      <c r="S164" s="115"/>
      <c r="T164" s="116">
        <f t="shared" si="2"/>
        <v>6890</v>
      </c>
    </row>
    <row r="165" spans="2:20" s="111" customFormat="1" ht="17.5" customHeight="1" x14ac:dyDescent="0.35">
      <c r="B165" s="112" t="str">
        <f>Data_Drop!C168</f>
        <v>East Marshall</v>
      </c>
      <c r="C165" s="113"/>
      <c r="D165" s="114">
        <f>Data_Drop!L168</f>
        <v>8032</v>
      </c>
      <c r="E165" s="114"/>
      <c r="F165" s="114">
        <f>Data_Drop!M168</f>
        <v>0</v>
      </c>
      <c r="G165" s="114"/>
      <c r="H165" s="114">
        <f>Data_Drop!N168</f>
        <v>8032</v>
      </c>
      <c r="I165" s="114"/>
      <c r="J165" s="114">
        <f>Data_Drop!W168</f>
        <v>0</v>
      </c>
      <c r="K165" s="114"/>
      <c r="L165" s="114">
        <f>Data_Drop!X168</f>
        <v>0</v>
      </c>
      <c r="M165" s="114"/>
      <c r="N165" s="114">
        <f>Data_Drop!Y168</f>
        <v>0</v>
      </c>
      <c r="O165" s="114"/>
      <c r="P165" s="114">
        <f>Data_Drop!Z168</f>
        <v>0</v>
      </c>
      <c r="Q165" s="114"/>
      <c r="R165" s="114">
        <f>Data_Drop!AA168</f>
        <v>5954.2</v>
      </c>
      <c r="S165" s="115"/>
      <c r="T165" s="116">
        <f t="shared" si="2"/>
        <v>5954.2</v>
      </c>
    </row>
    <row r="166" spans="2:20" s="111" customFormat="1" ht="17.5" customHeight="1" x14ac:dyDescent="0.35">
      <c r="B166" s="112" t="str">
        <f>Data_Drop!C169</f>
        <v>Le Mars</v>
      </c>
      <c r="C166" s="113"/>
      <c r="D166" s="114">
        <f>Data_Drop!L169</f>
        <v>7983</v>
      </c>
      <c r="E166" s="114"/>
      <c r="F166" s="114">
        <f>Data_Drop!M169</f>
        <v>10</v>
      </c>
      <c r="G166" s="114"/>
      <c r="H166" s="114">
        <f>Data_Drop!N169</f>
        <v>7993</v>
      </c>
      <c r="I166" s="114"/>
      <c r="J166" s="114">
        <f>Data_Drop!W169</f>
        <v>21529</v>
      </c>
      <c r="K166" s="114"/>
      <c r="L166" s="114">
        <f>Data_Drop!X169</f>
        <v>755</v>
      </c>
      <c r="M166" s="114"/>
      <c r="N166" s="114">
        <f>Data_Drop!Y169</f>
        <v>3306</v>
      </c>
      <c r="O166" s="114"/>
      <c r="P166" s="114">
        <f>Data_Drop!Z169</f>
        <v>25590</v>
      </c>
      <c r="Q166" s="114"/>
      <c r="R166" s="114">
        <f>Data_Drop!AA169</f>
        <v>0</v>
      </c>
      <c r="S166" s="115"/>
      <c r="T166" s="116">
        <f t="shared" si="2"/>
        <v>25590</v>
      </c>
    </row>
    <row r="167" spans="2:20" s="111" customFormat="1" ht="17.5" customHeight="1" x14ac:dyDescent="0.35">
      <c r="B167" s="112" t="str">
        <f>Data_Drop!C170</f>
        <v>Lenox</v>
      </c>
      <c r="C167" s="113"/>
      <c r="D167" s="114">
        <f>Data_Drop!L170</f>
        <v>7983</v>
      </c>
      <c r="E167" s="114"/>
      <c r="F167" s="114">
        <f>Data_Drop!M170</f>
        <v>10</v>
      </c>
      <c r="G167" s="114"/>
      <c r="H167" s="114">
        <f>Data_Drop!N170</f>
        <v>7993</v>
      </c>
      <c r="I167" s="114"/>
      <c r="J167" s="114">
        <f>Data_Drop!W170</f>
        <v>4534</v>
      </c>
      <c r="K167" s="114"/>
      <c r="L167" s="114">
        <f>Data_Drop!X170</f>
        <v>297</v>
      </c>
      <c r="M167" s="114"/>
      <c r="N167" s="114">
        <f>Data_Drop!Y170</f>
        <v>447</v>
      </c>
      <c r="O167" s="114"/>
      <c r="P167" s="114">
        <f>Data_Drop!Z170</f>
        <v>5278</v>
      </c>
      <c r="Q167" s="114"/>
      <c r="R167" s="114">
        <f>Data_Drop!AA170</f>
        <v>0</v>
      </c>
      <c r="S167" s="115"/>
      <c r="T167" s="116">
        <f t="shared" si="2"/>
        <v>5278</v>
      </c>
    </row>
    <row r="168" spans="2:20" s="111" customFormat="1" ht="17.5" customHeight="1" x14ac:dyDescent="0.35">
      <c r="B168" s="112" t="str">
        <f>Data_Drop!C171</f>
        <v>Lewis Central</v>
      </c>
      <c r="C168" s="113"/>
      <c r="D168" s="114">
        <f>Data_Drop!L171</f>
        <v>7983</v>
      </c>
      <c r="E168" s="114"/>
      <c r="F168" s="114">
        <f>Data_Drop!M171</f>
        <v>10</v>
      </c>
      <c r="G168" s="114"/>
      <c r="H168" s="114">
        <f>Data_Drop!N171</f>
        <v>7993</v>
      </c>
      <c r="I168" s="114"/>
      <c r="J168" s="114">
        <f>Data_Drop!W171</f>
        <v>26164</v>
      </c>
      <c r="K168" s="114"/>
      <c r="L168" s="114">
        <f>Data_Drop!X171</f>
        <v>670</v>
      </c>
      <c r="M168" s="114"/>
      <c r="N168" s="114">
        <f>Data_Drop!Y171</f>
        <v>4132</v>
      </c>
      <c r="O168" s="114"/>
      <c r="P168" s="114">
        <f>Data_Drop!Z171</f>
        <v>30966</v>
      </c>
      <c r="Q168" s="114"/>
      <c r="R168" s="114">
        <f>Data_Drop!AA171</f>
        <v>0</v>
      </c>
      <c r="S168" s="115"/>
      <c r="T168" s="116">
        <f t="shared" si="2"/>
        <v>30966</v>
      </c>
    </row>
    <row r="169" spans="2:20" s="111" customFormat="1" ht="17.5" customHeight="1" x14ac:dyDescent="0.35">
      <c r="B169" s="112" t="str">
        <f>Data_Drop!C172</f>
        <v>North Cedar</v>
      </c>
      <c r="C169" s="113"/>
      <c r="D169" s="114">
        <f>Data_Drop!L172</f>
        <v>7989</v>
      </c>
      <c r="E169" s="114"/>
      <c r="F169" s="114">
        <f>Data_Drop!M172</f>
        <v>4</v>
      </c>
      <c r="G169" s="114"/>
      <c r="H169" s="114">
        <f>Data_Drop!N172</f>
        <v>7993</v>
      </c>
      <c r="I169" s="114"/>
      <c r="J169" s="114">
        <f>Data_Drop!W172</f>
        <v>2816</v>
      </c>
      <c r="K169" s="114"/>
      <c r="L169" s="114">
        <f>Data_Drop!X172</f>
        <v>109</v>
      </c>
      <c r="M169" s="114"/>
      <c r="N169" s="114">
        <f>Data_Drop!Y172</f>
        <v>449</v>
      </c>
      <c r="O169" s="114"/>
      <c r="P169" s="114">
        <f>Data_Drop!Z172</f>
        <v>3374</v>
      </c>
      <c r="Q169" s="114"/>
      <c r="R169" s="114">
        <f>Data_Drop!AA172</f>
        <v>5060.88</v>
      </c>
      <c r="S169" s="115"/>
      <c r="T169" s="116">
        <f t="shared" si="2"/>
        <v>8434.880000000001</v>
      </c>
    </row>
    <row r="170" spans="2:20" s="111" customFormat="1" ht="17.5" customHeight="1" x14ac:dyDescent="0.35">
      <c r="B170" s="112" t="str">
        <f>Data_Drop!C173</f>
        <v>Linn-Mar</v>
      </c>
      <c r="C170" s="113"/>
      <c r="D170" s="114">
        <f>Data_Drop!L173</f>
        <v>7983</v>
      </c>
      <c r="E170" s="114"/>
      <c r="F170" s="114">
        <f>Data_Drop!M173</f>
        <v>10</v>
      </c>
      <c r="G170" s="114"/>
      <c r="H170" s="114">
        <f>Data_Drop!N173</f>
        <v>7993</v>
      </c>
      <c r="I170" s="114"/>
      <c r="J170" s="114">
        <f>Data_Drop!W173</f>
        <v>74937</v>
      </c>
      <c r="K170" s="114"/>
      <c r="L170" s="114">
        <f>Data_Drop!X173</f>
        <v>1117</v>
      </c>
      <c r="M170" s="114"/>
      <c r="N170" s="114">
        <f>Data_Drop!Y173</f>
        <v>8185</v>
      </c>
      <c r="O170" s="114"/>
      <c r="P170" s="114">
        <f>Data_Drop!Z173</f>
        <v>84239</v>
      </c>
      <c r="Q170" s="114"/>
      <c r="R170" s="114">
        <f>Data_Drop!AA173</f>
        <v>0</v>
      </c>
      <c r="S170" s="115"/>
      <c r="T170" s="116">
        <f t="shared" si="2"/>
        <v>84239</v>
      </c>
    </row>
    <row r="171" spans="2:20" s="111" customFormat="1" ht="17.5" customHeight="1" x14ac:dyDescent="0.35">
      <c r="B171" s="112" t="str">
        <f>Data_Drop!C174</f>
        <v>Lisbon</v>
      </c>
      <c r="C171" s="113"/>
      <c r="D171" s="114">
        <f>Data_Drop!L174</f>
        <v>7983</v>
      </c>
      <c r="E171" s="114"/>
      <c r="F171" s="114">
        <f>Data_Drop!M174</f>
        <v>10</v>
      </c>
      <c r="G171" s="114"/>
      <c r="H171" s="114">
        <f>Data_Drop!N174</f>
        <v>7993</v>
      </c>
      <c r="I171" s="114"/>
      <c r="J171" s="114">
        <f>Data_Drop!W174</f>
        <v>6784</v>
      </c>
      <c r="K171" s="114"/>
      <c r="L171" s="114">
        <f>Data_Drop!X174</f>
        <v>315</v>
      </c>
      <c r="M171" s="114"/>
      <c r="N171" s="114">
        <f>Data_Drop!Y174</f>
        <v>759</v>
      </c>
      <c r="O171" s="114"/>
      <c r="P171" s="114">
        <f>Data_Drop!Z174</f>
        <v>7858</v>
      </c>
      <c r="Q171" s="114"/>
      <c r="R171" s="114">
        <f>Data_Drop!AA174</f>
        <v>0</v>
      </c>
      <c r="S171" s="115"/>
      <c r="T171" s="116">
        <f t="shared" si="2"/>
        <v>7858</v>
      </c>
    </row>
    <row r="172" spans="2:20" s="111" customFormat="1" ht="17.5" customHeight="1" x14ac:dyDescent="0.35">
      <c r="B172" s="112" t="str">
        <f>Data_Drop!C175</f>
        <v>Logan-Magnolia</v>
      </c>
      <c r="C172" s="113"/>
      <c r="D172" s="114">
        <f>Data_Drop!L175</f>
        <v>7983</v>
      </c>
      <c r="E172" s="114"/>
      <c r="F172" s="114">
        <f>Data_Drop!M175</f>
        <v>10</v>
      </c>
      <c r="G172" s="114"/>
      <c r="H172" s="114">
        <f>Data_Drop!N175</f>
        <v>7993</v>
      </c>
      <c r="I172" s="114"/>
      <c r="J172" s="114">
        <f>Data_Drop!W175</f>
        <v>5860</v>
      </c>
      <c r="K172" s="114"/>
      <c r="L172" s="114">
        <f>Data_Drop!X175</f>
        <v>247</v>
      </c>
      <c r="M172" s="114"/>
      <c r="N172" s="114">
        <f>Data_Drop!Y175</f>
        <v>564</v>
      </c>
      <c r="O172" s="114"/>
      <c r="P172" s="114">
        <f>Data_Drop!Z175</f>
        <v>6671</v>
      </c>
      <c r="Q172" s="114"/>
      <c r="R172" s="114">
        <f>Data_Drop!AA175</f>
        <v>0</v>
      </c>
      <c r="S172" s="115"/>
      <c r="T172" s="116">
        <f t="shared" si="2"/>
        <v>6671</v>
      </c>
    </row>
    <row r="173" spans="2:20" s="111" customFormat="1" ht="17.5" customHeight="1" x14ac:dyDescent="0.35">
      <c r="B173" s="112" t="str">
        <f>Data_Drop!C176</f>
        <v>Lone Tree</v>
      </c>
      <c r="C173" s="113"/>
      <c r="D173" s="114">
        <f>Data_Drop!L176</f>
        <v>7983</v>
      </c>
      <c r="E173" s="114"/>
      <c r="F173" s="114">
        <f>Data_Drop!M176</f>
        <v>10</v>
      </c>
      <c r="G173" s="114"/>
      <c r="H173" s="114">
        <f>Data_Drop!N176</f>
        <v>7993</v>
      </c>
      <c r="I173" s="114"/>
      <c r="J173" s="114">
        <f>Data_Drop!W176</f>
        <v>2998</v>
      </c>
      <c r="K173" s="114"/>
      <c r="L173" s="114">
        <f>Data_Drop!X176</f>
        <v>133</v>
      </c>
      <c r="M173" s="114"/>
      <c r="N173" s="114">
        <f>Data_Drop!Y176</f>
        <v>230</v>
      </c>
      <c r="O173" s="114"/>
      <c r="P173" s="114">
        <f>Data_Drop!Z176</f>
        <v>3361</v>
      </c>
      <c r="Q173" s="114"/>
      <c r="R173" s="114">
        <f>Data_Drop!AA176</f>
        <v>0</v>
      </c>
      <c r="S173" s="115"/>
      <c r="T173" s="116">
        <f t="shared" si="2"/>
        <v>3361</v>
      </c>
    </row>
    <row r="174" spans="2:20" s="111" customFormat="1" ht="17.5" customHeight="1" x14ac:dyDescent="0.35">
      <c r="B174" s="112" t="str">
        <f>Data_Drop!C177</f>
        <v>Louisa-Muscatine</v>
      </c>
      <c r="C174" s="113"/>
      <c r="D174" s="114">
        <f>Data_Drop!L177</f>
        <v>7983</v>
      </c>
      <c r="E174" s="114"/>
      <c r="F174" s="114">
        <f>Data_Drop!M177</f>
        <v>10</v>
      </c>
      <c r="G174" s="114"/>
      <c r="H174" s="114">
        <f>Data_Drop!N177</f>
        <v>7993</v>
      </c>
      <c r="I174" s="114"/>
      <c r="J174" s="114">
        <f>Data_Drop!W177</f>
        <v>6690</v>
      </c>
      <c r="K174" s="114"/>
      <c r="L174" s="114">
        <f>Data_Drop!X177</f>
        <v>182</v>
      </c>
      <c r="M174" s="114"/>
      <c r="N174" s="114">
        <f>Data_Drop!Y177</f>
        <v>868</v>
      </c>
      <c r="O174" s="114"/>
      <c r="P174" s="114">
        <f>Data_Drop!Z177</f>
        <v>7740</v>
      </c>
      <c r="Q174" s="114"/>
      <c r="R174" s="114">
        <f>Data_Drop!AA177</f>
        <v>0</v>
      </c>
      <c r="S174" s="115"/>
      <c r="T174" s="116">
        <f t="shared" si="2"/>
        <v>7740</v>
      </c>
    </row>
    <row r="175" spans="2:20" s="111" customFormat="1" ht="17.5" customHeight="1" x14ac:dyDescent="0.35">
      <c r="B175" s="112" t="str">
        <f>Data_Drop!C178</f>
        <v>Lynnville-Sully</v>
      </c>
      <c r="C175" s="113"/>
      <c r="D175" s="114">
        <f>Data_Drop!L178</f>
        <v>7983</v>
      </c>
      <c r="E175" s="114"/>
      <c r="F175" s="114">
        <f>Data_Drop!M178</f>
        <v>10</v>
      </c>
      <c r="G175" s="114"/>
      <c r="H175" s="114">
        <f>Data_Drop!N178</f>
        <v>7993</v>
      </c>
      <c r="I175" s="114"/>
      <c r="J175" s="114">
        <f>Data_Drop!W178</f>
        <v>4258</v>
      </c>
      <c r="K175" s="114"/>
      <c r="L175" s="114">
        <f>Data_Drop!X178</f>
        <v>255</v>
      </c>
      <c r="M175" s="114"/>
      <c r="N175" s="114">
        <f>Data_Drop!Y178</f>
        <v>574</v>
      </c>
      <c r="O175" s="114"/>
      <c r="P175" s="114">
        <f>Data_Drop!Z178</f>
        <v>5087</v>
      </c>
      <c r="Q175" s="114"/>
      <c r="R175" s="114">
        <f>Data_Drop!AA178</f>
        <v>0</v>
      </c>
      <c r="S175" s="115"/>
      <c r="T175" s="116">
        <f t="shared" si="2"/>
        <v>5087</v>
      </c>
    </row>
    <row r="176" spans="2:20" s="111" customFormat="1" ht="17.5" customHeight="1" x14ac:dyDescent="0.35">
      <c r="B176" s="112" t="str">
        <f>Data_Drop!C179</f>
        <v>Madrid</v>
      </c>
      <c r="C176" s="113"/>
      <c r="D176" s="114">
        <f>Data_Drop!L179</f>
        <v>7983</v>
      </c>
      <c r="E176" s="114"/>
      <c r="F176" s="114">
        <f>Data_Drop!M179</f>
        <v>10</v>
      </c>
      <c r="G176" s="114"/>
      <c r="H176" s="114">
        <f>Data_Drop!N179</f>
        <v>7993</v>
      </c>
      <c r="I176" s="114"/>
      <c r="J176" s="114">
        <f>Data_Drop!W179</f>
        <v>6195</v>
      </c>
      <c r="K176" s="114"/>
      <c r="L176" s="114">
        <f>Data_Drop!X179</f>
        <v>92</v>
      </c>
      <c r="M176" s="114"/>
      <c r="N176" s="114">
        <f>Data_Drop!Y179</f>
        <v>733</v>
      </c>
      <c r="O176" s="114"/>
      <c r="P176" s="114">
        <f>Data_Drop!Z179</f>
        <v>7020</v>
      </c>
      <c r="Q176" s="114"/>
      <c r="R176" s="114">
        <f>Data_Drop!AA179</f>
        <v>0</v>
      </c>
      <c r="S176" s="115"/>
      <c r="T176" s="116">
        <f t="shared" si="2"/>
        <v>7020</v>
      </c>
    </row>
    <row r="177" spans="2:20" s="111" customFormat="1" ht="17.5" customHeight="1" x14ac:dyDescent="0.35">
      <c r="B177" s="112" t="str">
        <f>Data_Drop!C180</f>
        <v>East Mills</v>
      </c>
      <c r="C177" s="113"/>
      <c r="D177" s="114">
        <f>Data_Drop!L180</f>
        <v>8012</v>
      </c>
      <c r="E177" s="114"/>
      <c r="F177" s="114">
        <f>Data_Drop!M180</f>
        <v>0</v>
      </c>
      <c r="G177" s="114"/>
      <c r="H177" s="114">
        <f>Data_Drop!N180</f>
        <v>8012</v>
      </c>
      <c r="I177" s="114"/>
      <c r="J177" s="114">
        <f>Data_Drop!W180</f>
        <v>0</v>
      </c>
      <c r="K177" s="114"/>
      <c r="L177" s="114">
        <f>Data_Drop!X180</f>
        <v>0</v>
      </c>
      <c r="M177" s="114"/>
      <c r="N177" s="114">
        <f>Data_Drop!Y180</f>
        <v>0</v>
      </c>
      <c r="O177" s="114"/>
      <c r="P177" s="114">
        <f>Data_Drop!Z180</f>
        <v>0</v>
      </c>
      <c r="Q177" s="114"/>
      <c r="R177" s="114">
        <f>Data_Drop!AA180</f>
        <v>6631.9000000000005</v>
      </c>
      <c r="S177" s="115"/>
      <c r="T177" s="116">
        <f t="shared" si="2"/>
        <v>6631.9000000000005</v>
      </c>
    </row>
    <row r="178" spans="2:20" s="111" customFormat="1" ht="17.5" customHeight="1" x14ac:dyDescent="0.35">
      <c r="B178" s="112" t="str">
        <f>Data_Drop!C181</f>
        <v>Manson-Northwest Webster</v>
      </c>
      <c r="C178" s="113"/>
      <c r="D178" s="114">
        <f>Data_Drop!L181</f>
        <v>8008</v>
      </c>
      <c r="E178" s="114"/>
      <c r="F178" s="114">
        <f>Data_Drop!M181</f>
        <v>0</v>
      </c>
      <c r="G178" s="114"/>
      <c r="H178" s="114">
        <f>Data_Drop!N181</f>
        <v>8008</v>
      </c>
      <c r="I178" s="114"/>
      <c r="J178" s="114">
        <f>Data_Drop!W181</f>
        <v>0</v>
      </c>
      <c r="K178" s="114"/>
      <c r="L178" s="114">
        <f>Data_Drop!X181</f>
        <v>0</v>
      </c>
      <c r="M178" s="114"/>
      <c r="N178" s="114">
        <f>Data_Drop!Y181</f>
        <v>0</v>
      </c>
      <c r="O178" s="114"/>
      <c r="P178" s="114">
        <f>Data_Drop!Z181</f>
        <v>0</v>
      </c>
      <c r="Q178" s="114"/>
      <c r="R178" s="114">
        <f>Data_Drop!AA181</f>
        <v>7373.6</v>
      </c>
      <c r="S178" s="115"/>
      <c r="T178" s="116">
        <f t="shared" si="2"/>
        <v>7373.6</v>
      </c>
    </row>
    <row r="179" spans="2:20" s="111" customFormat="1" ht="17.5" customHeight="1" x14ac:dyDescent="0.35">
      <c r="B179" s="112" t="str">
        <f>Data_Drop!C182</f>
        <v>Maple Valley-Anthon Oto</v>
      </c>
      <c r="C179" s="113"/>
      <c r="D179" s="114">
        <f>Data_Drop!L182</f>
        <v>8055</v>
      </c>
      <c r="E179" s="114"/>
      <c r="F179" s="114">
        <f>Data_Drop!M182</f>
        <v>0</v>
      </c>
      <c r="G179" s="114"/>
      <c r="H179" s="114">
        <f>Data_Drop!N182</f>
        <v>8055</v>
      </c>
      <c r="I179" s="114"/>
      <c r="J179" s="114">
        <f>Data_Drop!W182</f>
        <v>0</v>
      </c>
      <c r="K179" s="114"/>
      <c r="L179" s="114">
        <f>Data_Drop!X182</f>
        <v>0</v>
      </c>
      <c r="M179" s="114"/>
      <c r="N179" s="114">
        <f>Data_Drop!Y182</f>
        <v>0</v>
      </c>
      <c r="O179" s="114"/>
      <c r="P179" s="114">
        <f>Data_Drop!Z182</f>
        <v>0</v>
      </c>
      <c r="Q179" s="114"/>
      <c r="R179" s="114">
        <f>Data_Drop!AA182</f>
        <v>6524.5</v>
      </c>
      <c r="S179" s="115"/>
      <c r="T179" s="116">
        <f t="shared" si="2"/>
        <v>6524.5</v>
      </c>
    </row>
    <row r="180" spans="2:20" s="111" customFormat="1" ht="17.5" customHeight="1" x14ac:dyDescent="0.35">
      <c r="B180" s="112" t="str">
        <f>Data_Drop!C183</f>
        <v>Maquoketa</v>
      </c>
      <c r="C180" s="113"/>
      <c r="D180" s="114">
        <f>Data_Drop!L183</f>
        <v>7983</v>
      </c>
      <c r="E180" s="114"/>
      <c r="F180" s="114">
        <f>Data_Drop!M183</f>
        <v>10</v>
      </c>
      <c r="G180" s="114"/>
      <c r="H180" s="114">
        <f>Data_Drop!N183</f>
        <v>7993</v>
      </c>
      <c r="I180" s="114"/>
      <c r="J180" s="114">
        <f>Data_Drop!W183</f>
        <v>12013</v>
      </c>
      <c r="K180" s="114"/>
      <c r="L180" s="114">
        <f>Data_Drop!X183</f>
        <v>480</v>
      </c>
      <c r="M180" s="114"/>
      <c r="N180" s="114">
        <f>Data_Drop!Y183</f>
        <v>2679</v>
      </c>
      <c r="O180" s="114"/>
      <c r="P180" s="114">
        <f>Data_Drop!Z183</f>
        <v>15172</v>
      </c>
      <c r="Q180" s="114"/>
      <c r="R180" s="114">
        <f>Data_Drop!AA183</f>
        <v>0</v>
      </c>
      <c r="S180" s="115"/>
      <c r="T180" s="116">
        <f t="shared" si="2"/>
        <v>15172</v>
      </c>
    </row>
    <row r="181" spans="2:20" s="111" customFormat="1" ht="17.5" customHeight="1" x14ac:dyDescent="0.35">
      <c r="B181" s="112" t="str">
        <f>Data_Drop!C184</f>
        <v>Maquoketa Valley</v>
      </c>
      <c r="C181" s="113"/>
      <c r="D181" s="114">
        <f>Data_Drop!L184</f>
        <v>7983</v>
      </c>
      <c r="E181" s="114"/>
      <c r="F181" s="114">
        <f>Data_Drop!M184</f>
        <v>10</v>
      </c>
      <c r="G181" s="114"/>
      <c r="H181" s="114">
        <f>Data_Drop!N184</f>
        <v>7993</v>
      </c>
      <c r="I181" s="114"/>
      <c r="J181" s="114">
        <f>Data_Drop!W184</f>
        <v>6719</v>
      </c>
      <c r="K181" s="114"/>
      <c r="L181" s="114">
        <f>Data_Drop!X184</f>
        <v>307</v>
      </c>
      <c r="M181" s="114"/>
      <c r="N181" s="114">
        <f>Data_Drop!Y184</f>
        <v>776</v>
      </c>
      <c r="O181" s="114"/>
      <c r="P181" s="114">
        <f>Data_Drop!Z184</f>
        <v>7802</v>
      </c>
      <c r="Q181" s="114"/>
      <c r="R181" s="114">
        <f>Data_Drop!AA184</f>
        <v>0</v>
      </c>
      <c r="S181" s="115"/>
      <c r="T181" s="116">
        <f t="shared" si="2"/>
        <v>7802</v>
      </c>
    </row>
    <row r="182" spans="2:20" s="111" customFormat="1" ht="17.5" customHeight="1" x14ac:dyDescent="0.35">
      <c r="B182" s="112" t="str">
        <f>Data_Drop!C185</f>
        <v>Marcus-Meriden Cleghorn</v>
      </c>
      <c r="C182" s="113"/>
      <c r="D182" s="114">
        <f>Data_Drop!L185</f>
        <v>7983</v>
      </c>
      <c r="E182" s="114"/>
      <c r="F182" s="114">
        <f>Data_Drop!M185</f>
        <v>10</v>
      </c>
      <c r="G182" s="114"/>
      <c r="H182" s="114">
        <f>Data_Drop!N185</f>
        <v>7993</v>
      </c>
      <c r="I182" s="114"/>
      <c r="J182" s="114">
        <f>Data_Drop!W185</f>
        <v>4448</v>
      </c>
      <c r="K182" s="114"/>
      <c r="L182" s="114">
        <f>Data_Drop!X185</f>
        <v>245</v>
      </c>
      <c r="M182" s="114"/>
      <c r="N182" s="114">
        <f>Data_Drop!Y185</f>
        <v>633</v>
      </c>
      <c r="O182" s="114"/>
      <c r="P182" s="114">
        <f>Data_Drop!Z185</f>
        <v>5326</v>
      </c>
      <c r="Q182" s="114"/>
      <c r="R182" s="114">
        <f>Data_Drop!AA185</f>
        <v>0</v>
      </c>
      <c r="S182" s="115"/>
      <c r="T182" s="116">
        <f t="shared" si="2"/>
        <v>5326</v>
      </c>
    </row>
    <row r="183" spans="2:20" s="111" customFormat="1" ht="17.5" customHeight="1" x14ac:dyDescent="0.35">
      <c r="B183" s="112" t="str">
        <f>Data_Drop!C186</f>
        <v>Marion</v>
      </c>
      <c r="C183" s="113"/>
      <c r="D183" s="114">
        <f>Data_Drop!L186</f>
        <v>8050</v>
      </c>
      <c r="E183" s="114"/>
      <c r="F183" s="114">
        <f>Data_Drop!M186</f>
        <v>0</v>
      </c>
      <c r="G183" s="114"/>
      <c r="H183" s="114">
        <f>Data_Drop!N186</f>
        <v>8050</v>
      </c>
      <c r="I183" s="114"/>
      <c r="J183" s="114">
        <f>Data_Drop!W186</f>
        <v>0</v>
      </c>
      <c r="K183" s="114"/>
      <c r="L183" s="114">
        <f>Data_Drop!X186</f>
        <v>0</v>
      </c>
      <c r="M183" s="114"/>
      <c r="N183" s="114">
        <f>Data_Drop!Y186</f>
        <v>0</v>
      </c>
      <c r="O183" s="114"/>
      <c r="P183" s="114">
        <f>Data_Drop!Z186</f>
        <v>0</v>
      </c>
      <c r="Q183" s="114"/>
      <c r="R183" s="114">
        <f>Data_Drop!AA186</f>
        <v>20325.5</v>
      </c>
      <c r="S183" s="115"/>
      <c r="T183" s="116">
        <f t="shared" si="2"/>
        <v>20325.5</v>
      </c>
    </row>
    <row r="184" spans="2:20" s="111" customFormat="1" ht="17.5" customHeight="1" x14ac:dyDescent="0.35">
      <c r="B184" s="112" t="str">
        <f>Data_Drop!C187</f>
        <v>Marshalltown</v>
      </c>
      <c r="C184" s="113"/>
      <c r="D184" s="114">
        <f>Data_Drop!L187</f>
        <v>7989</v>
      </c>
      <c r="E184" s="114"/>
      <c r="F184" s="114">
        <f>Data_Drop!M187</f>
        <v>4</v>
      </c>
      <c r="G184" s="114"/>
      <c r="H184" s="114">
        <f>Data_Drop!N187</f>
        <v>7993</v>
      </c>
      <c r="I184" s="114"/>
      <c r="J184" s="114">
        <f>Data_Drop!W187</f>
        <v>21521</v>
      </c>
      <c r="K184" s="114"/>
      <c r="L184" s="114">
        <f>Data_Drop!X187</f>
        <v>1302</v>
      </c>
      <c r="M184" s="114"/>
      <c r="N184" s="114">
        <f>Data_Drop!Y187</f>
        <v>3137</v>
      </c>
      <c r="O184" s="114"/>
      <c r="P184" s="114">
        <f>Data_Drop!Z187</f>
        <v>25960</v>
      </c>
      <c r="Q184" s="114"/>
      <c r="R184" s="114">
        <f>Data_Drop!AA187</f>
        <v>38940.06</v>
      </c>
      <c r="S184" s="115"/>
      <c r="T184" s="116">
        <f t="shared" si="2"/>
        <v>64900.06</v>
      </c>
    </row>
    <row r="185" spans="2:20" s="111" customFormat="1" ht="17.5" customHeight="1" x14ac:dyDescent="0.35">
      <c r="B185" s="112" t="str">
        <f>Data_Drop!C188</f>
        <v>Martensdale-St Marys</v>
      </c>
      <c r="C185" s="113"/>
      <c r="D185" s="114">
        <f>Data_Drop!L188</f>
        <v>7983</v>
      </c>
      <c r="E185" s="114"/>
      <c r="F185" s="114">
        <f>Data_Drop!M188</f>
        <v>10</v>
      </c>
      <c r="G185" s="114"/>
      <c r="H185" s="114">
        <f>Data_Drop!N188</f>
        <v>7993</v>
      </c>
      <c r="I185" s="114"/>
      <c r="J185" s="114">
        <f>Data_Drop!W188</f>
        <v>4740</v>
      </c>
      <c r="K185" s="114"/>
      <c r="L185" s="114">
        <f>Data_Drop!X188</f>
        <v>206</v>
      </c>
      <c r="M185" s="114"/>
      <c r="N185" s="114">
        <f>Data_Drop!Y188</f>
        <v>533</v>
      </c>
      <c r="O185" s="114"/>
      <c r="P185" s="114">
        <f>Data_Drop!Z188</f>
        <v>5479</v>
      </c>
      <c r="Q185" s="114"/>
      <c r="R185" s="114">
        <f>Data_Drop!AA188</f>
        <v>0</v>
      </c>
      <c r="S185" s="115"/>
      <c r="T185" s="116">
        <f t="shared" si="2"/>
        <v>5479</v>
      </c>
    </row>
    <row r="186" spans="2:20" s="111" customFormat="1" ht="17.5" customHeight="1" x14ac:dyDescent="0.35">
      <c r="B186" s="112" t="str">
        <f>Data_Drop!C189</f>
        <v>Mason City</v>
      </c>
      <c r="C186" s="113"/>
      <c r="D186" s="114">
        <f>Data_Drop!L189</f>
        <v>8020</v>
      </c>
      <c r="E186" s="114"/>
      <c r="F186" s="114">
        <f>Data_Drop!M189</f>
        <v>0</v>
      </c>
      <c r="G186" s="114"/>
      <c r="H186" s="114">
        <f>Data_Drop!N189</f>
        <v>8020</v>
      </c>
      <c r="I186" s="114"/>
      <c r="J186" s="114">
        <f>Data_Drop!W189</f>
        <v>0</v>
      </c>
      <c r="K186" s="114"/>
      <c r="L186" s="114">
        <f>Data_Drop!X189</f>
        <v>0</v>
      </c>
      <c r="M186" s="114"/>
      <c r="N186" s="114">
        <f>Data_Drop!Y189</f>
        <v>0</v>
      </c>
      <c r="O186" s="114"/>
      <c r="P186" s="114">
        <f>Data_Drop!Z189</f>
        <v>0</v>
      </c>
      <c r="Q186" s="114"/>
      <c r="R186" s="114">
        <f>Data_Drop!AA189</f>
        <v>39675.9</v>
      </c>
      <c r="S186" s="115"/>
      <c r="T186" s="116">
        <f t="shared" si="2"/>
        <v>39675.9</v>
      </c>
    </row>
    <row r="187" spans="2:20" s="111" customFormat="1" ht="17.5" customHeight="1" x14ac:dyDescent="0.35">
      <c r="B187" s="112" t="str">
        <f>Data_Drop!C190</f>
        <v>Moc-Floyd Valley</v>
      </c>
      <c r="C187" s="113"/>
      <c r="D187" s="114">
        <f>Data_Drop!L190</f>
        <v>7988</v>
      </c>
      <c r="E187" s="114"/>
      <c r="F187" s="114">
        <f>Data_Drop!M190</f>
        <v>5</v>
      </c>
      <c r="G187" s="114"/>
      <c r="H187" s="114">
        <f>Data_Drop!N190</f>
        <v>7993</v>
      </c>
      <c r="I187" s="114"/>
      <c r="J187" s="114">
        <f>Data_Drop!W190</f>
        <v>7648</v>
      </c>
      <c r="K187" s="114"/>
      <c r="L187" s="114">
        <f>Data_Drop!X190</f>
        <v>290</v>
      </c>
      <c r="M187" s="114"/>
      <c r="N187" s="114">
        <f>Data_Drop!Y190</f>
        <v>1069</v>
      </c>
      <c r="O187" s="114"/>
      <c r="P187" s="114">
        <f>Data_Drop!Z190</f>
        <v>9007</v>
      </c>
      <c r="Q187" s="114"/>
      <c r="R187" s="114">
        <f>Data_Drop!AA190</f>
        <v>9006.2999999999993</v>
      </c>
      <c r="S187" s="115"/>
      <c r="T187" s="116">
        <f t="shared" si="2"/>
        <v>18013.3</v>
      </c>
    </row>
    <row r="188" spans="2:20" s="111" customFormat="1" ht="17.5" customHeight="1" x14ac:dyDescent="0.35">
      <c r="B188" s="112" t="str">
        <f>Data_Drop!C191</f>
        <v>Mediapolis</v>
      </c>
      <c r="C188" s="113"/>
      <c r="D188" s="114">
        <f>Data_Drop!L191</f>
        <v>7983</v>
      </c>
      <c r="E188" s="114"/>
      <c r="F188" s="114">
        <f>Data_Drop!M191</f>
        <v>10</v>
      </c>
      <c r="G188" s="114"/>
      <c r="H188" s="114">
        <f>Data_Drop!N191</f>
        <v>7993</v>
      </c>
      <c r="I188" s="114"/>
      <c r="J188" s="114">
        <f>Data_Drop!W191</f>
        <v>8706</v>
      </c>
      <c r="K188" s="114"/>
      <c r="L188" s="114">
        <f>Data_Drop!X191</f>
        <v>199</v>
      </c>
      <c r="M188" s="114"/>
      <c r="N188" s="114">
        <f>Data_Drop!Y191</f>
        <v>895</v>
      </c>
      <c r="O188" s="114"/>
      <c r="P188" s="114">
        <f>Data_Drop!Z191</f>
        <v>9800</v>
      </c>
      <c r="Q188" s="114"/>
      <c r="R188" s="114">
        <f>Data_Drop!AA191</f>
        <v>0</v>
      </c>
      <c r="S188" s="115"/>
      <c r="T188" s="116">
        <f t="shared" si="2"/>
        <v>9800</v>
      </c>
    </row>
    <row r="189" spans="2:20" s="111" customFormat="1" ht="17.5" customHeight="1" x14ac:dyDescent="0.35">
      <c r="B189" s="112" t="str">
        <f>Data_Drop!C192</f>
        <v>Melcher-Dallas</v>
      </c>
      <c r="C189" s="113"/>
      <c r="D189" s="114">
        <f>Data_Drop!L192</f>
        <v>7983</v>
      </c>
      <c r="E189" s="114"/>
      <c r="F189" s="114">
        <f>Data_Drop!M192</f>
        <v>10</v>
      </c>
      <c r="G189" s="114"/>
      <c r="H189" s="114">
        <f>Data_Drop!N192</f>
        <v>7993</v>
      </c>
      <c r="I189" s="114"/>
      <c r="J189" s="114">
        <f>Data_Drop!W192</f>
        <v>2874</v>
      </c>
      <c r="K189" s="114"/>
      <c r="L189" s="114">
        <f>Data_Drop!X192</f>
        <v>231</v>
      </c>
      <c r="M189" s="114"/>
      <c r="N189" s="114">
        <f>Data_Drop!Y192</f>
        <v>351</v>
      </c>
      <c r="O189" s="114"/>
      <c r="P189" s="114">
        <f>Data_Drop!Z192</f>
        <v>3456</v>
      </c>
      <c r="Q189" s="114"/>
      <c r="R189" s="114">
        <f>Data_Drop!AA192</f>
        <v>0</v>
      </c>
      <c r="S189" s="115"/>
      <c r="T189" s="116">
        <f t="shared" si="2"/>
        <v>3456</v>
      </c>
    </row>
    <row r="190" spans="2:20" s="111" customFormat="1" ht="17.5" customHeight="1" x14ac:dyDescent="0.35">
      <c r="B190" s="112" t="str">
        <f>Data_Drop!C193</f>
        <v>Midland</v>
      </c>
      <c r="C190" s="113"/>
      <c r="D190" s="114">
        <f>Data_Drop!L193</f>
        <v>8037</v>
      </c>
      <c r="E190" s="114"/>
      <c r="F190" s="114">
        <f>Data_Drop!M193</f>
        <v>0</v>
      </c>
      <c r="G190" s="114"/>
      <c r="H190" s="114">
        <f>Data_Drop!N193</f>
        <v>8037</v>
      </c>
      <c r="I190" s="114"/>
      <c r="J190" s="114">
        <f>Data_Drop!W193</f>
        <v>0</v>
      </c>
      <c r="K190" s="114"/>
      <c r="L190" s="114">
        <f>Data_Drop!X193</f>
        <v>0</v>
      </c>
      <c r="M190" s="114"/>
      <c r="N190" s="114">
        <f>Data_Drop!Y193</f>
        <v>0</v>
      </c>
      <c r="O190" s="114"/>
      <c r="P190" s="114">
        <f>Data_Drop!Z193</f>
        <v>0</v>
      </c>
      <c r="Q190" s="114"/>
      <c r="R190" s="114">
        <f>Data_Drop!AA193</f>
        <v>5964.9</v>
      </c>
      <c r="S190" s="115"/>
      <c r="T190" s="116">
        <f t="shared" si="2"/>
        <v>5964.9</v>
      </c>
    </row>
    <row r="191" spans="2:20" s="111" customFormat="1" ht="17.5" customHeight="1" x14ac:dyDescent="0.35">
      <c r="B191" s="112" t="str">
        <f>Data_Drop!C194</f>
        <v>Mid-Prairie</v>
      </c>
      <c r="C191" s="113"/>
      <c r="D191" s="114">
        <f>Data_Drop!L194</f>
        <v>7983</v>
      </c>
      <c r="E191" s="114"/>
      <c r="F191" s="114">
        <f>Data_Drop!M194</f>
        <v>10</v>
      </c>
      <c r="G191" s="114"/>
      <c r="H191" s="114">
        <f>Data_Drop!N194</f>
        <v>7993</v>
      </c>
      <c r="I191" s="114"/>
      <c r="J191" s="114">
        <f>Data_Drop!W194</f>
        <v>11546</v>
      </c>
      <c r="K191" s="114"/>
      <c r="L191" s="114">
        <f>Data_Drop!X194</f>
        <v>329</v>
      </c>
      <c r="M191" s="114"/>
      <c r="N191" s="114">
        <f>Data_Drop!Y194</f>
        <v>1395</v>
      </c>
      <c r="O191" s="114"/>
      <c r="P191" s="114">
        <f>Data_Drop!Z194</f>
        <v>13270</v>
      </c>
      <c r="Q191" s="114"/>
      <c r="R191" s="114">
        <f>Data_Drop!AA194</f>
        <v>0</v>
      </c>
      <c r="S191" s="115"/>
      <c r="T191" s="116">
        <f t="shared" si="2"/>
        <v>13270</v>
      </c>
    </row>
    <row r="192" spans="2:20" s="111" customFormat="1" ht="17.5" customHeight="1" x14ac:dyDescent="0.35">
      <c r="B192" s="112" t="str">
        <f>Data_Drop!C195</f>
        <v>Missouri Valley</v>
      </c>
      <c r="C192" s="113"/>
      <c r="D192" s="114">
        <f>Data_Drop!L195</f>
        <v>7983</v>
      </c>
      <c r="E192" s="114"/>
      <c r="F192" s="114">
        <f>Data_Drop!M195</f>
        <v>10</v>
      </c>
      <c r="G192" s="114"/>
      <c r="H192" s="114">
        <f>Data_Drop!N195</f>
        <v>7993</v>
      </c>
      <c r="I192" s="114"/>
      <c r="J192" s="114">
        <f>Data_Drop!W195</f>
        <v>7326</v>
      </c>
      <c r="K192" s="114"/>
      <c r="L192" s="114">
        <f>Data_Drop!X195</f>
        <v>256</v>
      </c>
      <c r="M192" s="114"/>
      <c r="N192" s="114">
        <f>Data_Drop!Y195</f>
        <v>1226</v>
      </c>
      <c r="O192" s="114"/>
      <c r="P192" s="114">
        <f>Data_Drop!Z195</f>
        <v>8808</v>
      </c>
      <c r="Q192" s="114"/>
      <c r="R192" s="114">
        <f>Data_Drop!AA195</f>
        <v>0</v>
      </c>
      <c r="S192" s="115"/>
      <c r="T192" s="116">
        <f t="shared" si="2"/>
        <v>8808</v>
      </c>
    </row>
    <row r="193" spans="2:20" s="111" customFormat="1" ht="17.5" customHeight="1" x14ac:dyDescent="0.35">
      <c r="B193" s="112" t="str">
        <f>Data_Drop!C196</f>
        <v>MFL Mar Mac</v>
      </c>
      <c r="C193" s="113"/>
      <c r="D193" s="114">
        <f>Data_Drop!L196</f>
        <v>7985</v>
      </c>
      <c r="E193" s="114"/>
      <c r="F193" s="114">
        <f>Data_Drop!M196</f>
        <v>8</v>
      </c>
      <c r="G193" s="114"/>
      <c r="H193" s="114">
        <f>Data_Drop!N196</f>
        <v>7993</v>
      </c>
      <c r="I193" s="114"/>
      <c r="J193" s="114">
        <f>Data_Drop!W196</f>
        <v>6359</v>
      </c>
      <c r="K193" s="114"/>
      <c r="L193" s="114">
        <f>Data_Drop!X196</f>
        <v>163</v>
      </c>
      <c r="M193" s="114"/>
      <c r="N193" s="114">
        <f>Data_Drop!Y196</f>
        <v>805</v>
      </c>
      <c r="O193" s="114"/>
      <c r="P193" s="114">
        <f>Data_Drop!Z196</f>
        <v>7327</v>
      </c>
      <c r="Q193" s="114"/>
      <c r="R193" s="114">
        <f>Data_Drop!AA196</f>
        <v>1831.58</v>
      </c>
      <c r="S193" s="115"/>
      <c r="T193" s="116">
        <f t="shared" si="2"/>
        <v>9158.58</v>
      </c>
    </row>
    <row r="194" spans="2:20" s="111" customFormat="1" ht="17.5" customHeight="1" x14ac:dyDescent="0.35">
      <c r="B194" s="112" t="str">
        <f>Data_Drop!C197</f>
        <v>Montezuma</v>
      </c>
      <c r="C194" s="113"/>
      <c r="D194" s="114">
        <f>Data_Drop!L197</f>
        <v>7983</v>
      </c>
      <c r="E194" s="114"/>
      <c r="F194" s="114">
        <f>Data_Drop!M197</f>
        <v>10</v>
      </c>
      <c r="G194" s="114"/>
      <c r="H194" s="114">
        <f>Data_Drop!N197</f>
        <v>7993</v>
      </c>
      <c r="I194" s="114"/>
      <c r="J194" s="114">
        <f>Data_Drop!W197</f>
        <v>4544</v>
      </c>
      <c r="K194" s="114"/>
      <c r="L194" s="114">
        <f>Data_Drop!X197</f>
        <v>217</v>
      </c>
      <c r="M194" s="114"/>
      <c r="N194" s="114">
        <f>Data_Drop!Y197</f>
        <v>471</v>
      </c>
      <c r="O194" s="114"/>
      <c r="P194" s="114">
        <f>Data_Drop!Z197</f>
        <v>5232</v>
      </c>
      <c r="Q194" s="114"/>
      <c r="R194" s="114">
        <f>Data_Drop!AA197</f>
        <v>0</v>
      </c>
      <c r="S194" s="115"/>
      <c r="T194" s="116">
        <f t="shared" si="2"/>
        <v>5232</v>
      </c>
    </row>
    <row r="195" spans="2:20" s="111" customFormat="1" ht="17.5" customHeight="1" x14ac:dyDescent="0.35">
      <c r="B195" s="112" t="str">
        <f>Data_Drop!C198</f>
        <v>Monticello</v>
      </c>
      <c r="C195" s="113"/>
      <c r="D195" s="114">
        <f>Data_Drop!L198</f>
        <v>7983</v>
      </c>
      <c r="E195" s="114"/>
      <c r="F195" s="114">
        <f>Data_Drop!M198</f>
        <v>10</v>
      </c>
      <c r="G195" s="114"/>
      <c r="H195" s="114">
        <f>Data_Drop!N198</f>
        <v>7993</v>
      </c>
      <c r="I195" s="114"/>
      <c r="J195" s="114">
        <f>Data_Drop!W198</f>
        <v>9676</v>
      </c>
      <c r="K195" s="114"/>
      <c r="L195" s="114">
        <f>Data_Drop!X198</f>
        <v>304</v>
      </c>
      <c r="M195" s="114"/>
      <c r="N195" s="114">
        <f>Data_Drop!Y198</f>
        <v>1274</v>
      </c>
      <c r="O195" s="114"/>
      <c r="P195" s="114">
        <f>Data_Drop!Z198</f>
        <v>11254</v>
      </c>
      <c r="Q195" s="114"/>
      <c r="R195" s="114">
        <f>Data_Drop!AA198</f>
        <v>0</v>
      </c>
      <c r="S195" s="115"/>
      <c r="T195" s="116">
        <f t="shared" si="2"/>
        <v>11254</v>
      </c>
    </row>
    <row r="196" spans="2:20" s="111" customFormat="1" ht="17.5" customHeight="1" x14ac:dyDescent="0.35">
      <c r="B196" s="112" t="str">
        <f>Data_Drop!C199</f>
        <v>Moravia</v>
      </c>
      <c r="C196" s="113"/>
      <c r="D196" s="114">
        <f>Data_Drop!L199</f>
        <v>7983</v>
      </c>
      <c r="E196" s="114"/>
      <c r="F196" s="114">
        <f>Data_Drop!M199</f>
        <v>10</v>
      </c>
      <c r="G196" s="114"/>
      <c r="H196" s="114">
        <f>Data_Drop!N199</f>
        <v>7993</v>
      </c>
      <c r="I196" s="114"/>
      <c r="J196" s="114">
        <f>Data_Drop!W199</f>
        <v>3044</v>
      </c>
      <c r="K196" s="114"/>
      <c r="L196" s="114">
        <f>Data_Drop!X199</f>
        <v>278</v>
      </c>
      <c r="M196" s="114"/>
      <c r="N196" s="114">
        <f>Data_Drop!Y199</f>
        <v>467</v>
      </c>
      <c r="O196" s="114"/>
      <c r="P196" s="114">
        <f>Data_Drop!Z199</f>
        <v>3789</v>
      </c>
      <c r="Q196" s="114"/>
      <c r="R196" s="114">
        <f>Data_Drop!AA199</f>
        <v>0</v>
      </c>
      <c r="S196" s="115"/>
      <c r="T196" s="116">
        <f t="shared" si="2"/>
        <v>3789</v>
      </c>
    </row>
    <row r="197" spans="2:20" s="111" customFormat="1" ht="17.5" customHeight="1" x14ac:dyDescent="0.35">
      <c r="B197" s="112" t="str">
        <f>Data_Drop!C200</f>
        <v>Mormon Trail</v>
      </c>
      <c r="C197" s="113"/>
      <c r="D197" s="114">
        <f>Data_Drop!L200</f>
        <v>8022</v>
      </c>
      <c r="E197" s="114"/>
      <c r="F197" s="114">
        <f>Data_Drop!M200</f>
        <v>0</v>
      </c>
      <c r="G197" s="114"/>
      <c r="H197" s="114">
        <f>Data_Drop!N200</f>
        <v>8022</v>
      </c>
      <c r="I197" s="114"/>
      <c r="J197" s="114">
        <f>Data_Drop!W200</f>
        <v>0</v>
      </c>
      <c r="K197" s="114"/>
      <c r="L197" s="114">
        <f>Data_Drop!X200</f>
        <v>0</v>
      </c>
      <c r="M197" s="114"/>
      <c r="N197" s="114">
        <f>Data_Drop!Y200</f>
        <v>0</v>
      </c>
      <c r="O197" s="114"/>
      <c r="P197" s="114">
        <f>Data_Drop!Z200</f>
        <v>0</v>
      </c>
      <c r="Q197" s="114"/>
      <c r="R197" s="114">
        <f>Data_Drop!AA200</f>
        <v>2710</v>
      </c>
      <c r="S197" s="115"/>
      <c r="T197" s="116">
        <f t="shared" si="2"/>
        <v>2710</v>
      </c>
    </row>
    <row r="198" spans="2:20" s="111" customFormat="1" ht="17.5" customHeight="1" x14ac:dyDescent="0.35">
      <c r="B198" s="112" t="str">
        <f>Data_Drop!C201</f>
        <v>Morning Sun</v>
      </c>
      <c r="C198" s="113"/>
      <c r="D198" s="114">
        <f>Data_Drop!L201</f>
        <v>7983</v>
      </c>
      <c r="E198" s="114"/>
      <c r="F198" s="114">
        <f>Data_Drop!M201</f>
        <v>10</v>
      </c>
      <c r="G198" s="114"/>
      <c r="H198" s="114">
        <f>Data_Drop!N201</f>
        <v>7993</v>
      </c>
      <c r="I198" s="114"/>
      <c r="J198" s="114">
        <f>Data_Drop!W201</f>
        <v>1910</v>
      </c>
      <c r="K198" s="114"/>
      <c r="L198" s="114">
        <f>Data_Drop!X201</f>
        <v>195</v>
      </c>
      <c r="M198" s="114"/>
      <c r="N198" s="114">
        <f>Data_Drop!Y201</f>
        <v>288</v>
      </c>
      <c r="O198" s="114"/>
      <c r="P198" s="114">
        <f>Data_Drop!Z201</f>
        <v>2393</v>
      </c>
      <c r="Q198" s="114"/>
      <c r="R198" s="114">
        <f>Data_Drop!AA201</f>
        <v>0</v>
      </c>
      <c r="S198" s="115"/>
      <c r="T198" s="116">
        <f t="shared" ref="T198:T261" si="3">R198+P198</f>
        <v>2393</v>
      </c>
    </row>
    <row r="199" spans="2:20" s="111" customFormat="1" ht="17.5" customHeight="1" x14ac:dyDescent="0.35">
      <c r="B199" s="112" t="str">
        <f>Data_Drop!C202</f>
        <v>Moulton-Udell</v>
      </c>
      <c r="C199" s="113"/>
      <c r="D199" s="114">
        <f>Data_Drop!L202</f>
        <v>7983</v>
      </c>
      <c r="E199" s="114"/>
      <c r="F199" s="114">
        <f>Data_Drop!M202</f>
        <v>10</v>
      </c>
      <c r="G199" s="114"/>
      <c r="H199" s="114">
        <f>Data_Drop!N202</f>
        <v>7993</v>
      </c>
      <c r="I199" s="114"/>
      <c r="J199" s="114">
        <f>Data_Drop!W202</f>
        <v>2038</v>
      </c>
      <c r="K199" s="114"/>
      <c r="L199" s="114">
        <f>Data_Drop!X202</f>
        <v>242</v>
      </c>
      <c r="M199" s="114"/>
      <c r="N199" s="114">
        <f>Data_Drop!Y202</f>
        <v>203</v>
      </c>
      <c r="O199" s="114"/>
      <c r="P199" s="114">
        <f>Data_Drop!Z202</f>
        <v>2483</v>
      </c>
      <c r="Q199" s="114"/>
      <c r="R199" s="114">
        <f>Data_Drop!AA202</f>
        <v>0</v>
      </c>
      <c r="S199" s="115"/>
      <c r="T199" s="116">
        <f t="shared" si="3"/>
        <v>2483</v>
      </c>
    </row>
    <row r="200" spans="2:20" s="111" customFormat="1" ht="17.5" customHeight="1" x14ac:dyDescent="0.35">
      <c r="B200" s="112" t="str">
        <f>Data_Drop!C203</f>
        <v>Mount Ayr</v>
      </c>
      <c r="C200" s="113"/>
      <c r="D200" s="114">
        <f>Data_Drop!L203</f>
        <v>7983</v>
      </c>
      <c r="E200" s="114"/>
      <c r="F200" s="114">
        <f>Data_Drop!M203</f>
        <v>10</v>
      </c>
      <c r="G200" s="114"/>
      <c r="H200" s="114">
        <f>Data_Drop!N203</f>
        <v>7993</v>
      </c>
      <c r="I200" s="114"/>
      <c r="J200" s="114">
        <f>Data_Drop!W203</f>
        <v>5873</v>
      </c>
      <c r="K200" s="114"/>
      <c r="L200" s="114">
        <f>Data_Drop!X203</f>
        <v>314</v>
      </c>
      <c r="M200" s="114"/>
      <c r="N200" s="114">
        <f>Data_Drop!Y203</f>
        <v>971</v>
      </c>
      <c r="O200" s="114"/>
      <c r="P200" s="114">
        <f>Data_Drop!Z203</f>
        <v>7158</v>
      </c>
      <c r="Q200" s="114"/>
      <c r="R200" s="114">
        <f>Data_Drop!AA203</f>
        <v>0</v>
      </c>
      <c r="S200" s="115"/>
      <c r="T200" s="116">
        <f t="shared" si="3"/>
        <v>7158</v>
      </c>
    </row>
    <row r="201" spans="2:20" s="111" customFormat="1" ht="17.5" customHeight="1" x14ac:dyDescent="0.35">
      <c r="B201" s="112" t="str">
        <f>Data_Drop!C204</f>
        <v>Mount Pleasant</v>
      </c>
      <c r="C201" s="113"/>
      <c r="D201" s="114">
        <f>Data_Drop!L204</f>
        <v>7983</v>
      </c>
      <c r="E201" s="114"/>
      <c r="F201" s="114">
        <f>Data_Drop!M204</f>
        <v>10</v>
      </c>
      <c r="G201" s="114"/>
      <c r="H201" s="114">
        <f>Data_Drop!N204</f>
        <v>7993</v>
      </c>
      <c r="I201" s="114"/>
      <c r="J201" s="114">
        <f>Data_Drop!W204</f>
        <v>17571</v>
      </c>
      <c r="K201" s="114"/>
      <c r="L201" s="114">
        <f>Data_Drop!X204</f>
        <v>561</v>
      </c>
      <c r="M201" s="114"/>
      <c r="N201" s="114">
        <f>Data_Drop!Y204</f>
        <v>2375</v>
      </c>
      <c r="O201" s="114"/>
      <c r="P201" s="114">
        <f>Data_Drop!Z204</f>
        <v>20507</v>
      </c>
      <c r="Q201" s="114"/>
      <c r="R201" s="114">
        <f>Data_Drop!AA204</f>
        <v>0</v>
      </c>
      <c r="S201" s="115"/>
      <c r="T201" s="116">
        <f t="shared" si="3"/>
        <v>20507</v>
      </c>
    </row>
    <row r="202" spans="2:20" s="111" customFormat="1" ht="17.5" customHeight="1" x14ac:dyDescent="0.35">
      <c r="B202" s="112" t="str">
        <f>Data_Drop!C205</f>
        <v>Mount Vernon</v>
      </c>
      <c r="C202" s="113"/>
      <c r="D202" s="114">
        <f>Data_Drop!L205</f>
        <v>7983</v>
      </c>
      <c r="E202" s="114"/>
      <c r="F202" s="114">
        <f>Data_Drop!M205</f>
        <v>10</v>
      </c>
      <c r="G202" s="114"/>
      <c r="H202" s="114">
        <f>Data_Drop!N205</f>
        <v>7993</v>
      </c>
      <c r="I202" s="114"/>
      <c r="J202" s="114">
        <f>Data_Drop!W205</f>
        <v>10803</v>
      </c>
      <c r="K202" s="114"/>
      <c r="L202" s="114">
        <f>Data_Drop!X205</f>
        <v>141</v>
      </c>
      <c r="M202" s="114"/>
      <c r="N202" s="114">
        <f>Data_Drop!Y205</f>
        <v>874</v>
      </c>
      <c r="O202" s="114"/>
      <c r="P202" s="114">
        <f>Data_Drop!Z205</f>
        <v>11818</v>
      </c>
      <c r="Q202" s="114"/>
      <c r="R202" s="114">
        <f>Data_Drop!AA205</f>
        <v>0</v>
      </c>
      <c r="S202" s="115"/>
      <c r="T202" s="116">
        <f t="shared" si="3"/>
        <v>11818</v>
      </c>
    </row>
    <row r="203" spans="2:20" s="111" customFormat="1" ht="17.5" customHeight="1" x14ac:dyDescent="0.35">
      <c r="B203" s="112" t="str">
        <f>Data_Drop!C206</f>
        <v>Murray</v>
      </c>
      <c r="C203" s="113"/>
      <c r="D203" s="114">
        <f>Data_Drop!L206</f>
        <v>7983</v>
      </c>
      <c r="E203" s="114"/>
      <c r="F203" s="114">
        <f>Data_Drop!M206</f>
        <v>10</v>
      </c>
      <c r="G203" s="114"/>
      <c r="H203" s="114">
        <f>Data_Drop!N206</f>
        <v>7993</v>
      </c>
      <c r="I203" s="114"/>
      <c r="J203" s="114">
        <f>Data_Drop!W206</f>
        <v>2194</v>
      </c>
      <c r="K203" s="114"/>
      <c r="L203" s="114">
        <f>Data_Drop!X206</f>
        <v>249</v>
      </c>
      <c r="M203" s="114"/>
      <c r="N203" s="114">
        <f>Data_Drop!Y206</f>
        <v>341</v>
      </c>
      <c r="O203" s="114"/>
      <c r="P203" s="114">
        <f>Data_Drop!Z206</f>
        <v>2784</v>
      </c>
      <c r="Q203" s="114"/>
      <c r="R203" s="114">
        <f>Data_Drop!AA206</f>
        <v>0</v>
      </c>
      <c r="S203" s="115"/>
      <c r="T203" s="116">
        <f t="shared" si="3"/>
        <v>2784</v>
      </c>
    </row>
    <row r="204" spans="2:20" s="111" customFormat="1" ht="17.5" customHeight="1" x14ac:dyDescent="0.35">
      <c r="B204" s="112" t="str">
        <f>Data_Drop!C207</f>
        <v>Muscatine</v>
      </c>
      <c r="C204" s="113"/>
      <c r="D204" s="114">
        <f>Data_Drop!L207</f>
        <v>7983</v>
      </c>
      <c r="E204" s="114"/>
      <c r="F204" s="114">
        <f>Data_Drop!M207</f>
        <v>10</v>
      </c>
      <c r="G204" s="114"/>
      <c r="H204" s="114">
        <f>Data_Drop!N207</f>
        <v>7993</v>
      </c>
      <c r="I204" s="114"/>
      <c r="J204" s="114">
        <f>Data_Drop!W207</f>
        <v>43159</v>
      </c>
      <c r="K204" s="114"/>
      <c r="L204" s="114">
        <f>Data_Drop!X207</f>
        <v>816</v>
      </c>
      <c r="M204" s="114"/>
      <c r="N204" s="114">
        <f>Data_Drop!Y207</f>
        <v>7144</v>
      </c>
      <c r="O204" s="114"/>
      <c r="P204" s="114">
        <f>Data_Drop!Z207</f>
        <v>51119</v>
      </c>
      <c r="Q204" s="114"/>
      <c r="R204" s="114">
        <f>Data_Drop!AA207</f>
        <v>0</v>
      </c>
      <c r="S204" s="115"/>
      <c r="T204" s="116">
        <f t="shared" si="3"/>
        <v>51119</v>
      </c>
    </row>
    <row r="205" spans="2:20" s="111" customFormat="1" ht="17.5" customHeight="1" x14ac:dyDescent="0.35">
      <c r="B205" s="112" t="str">
        <f>Data_Drop!C208</f>
        <v>Nashua-Plainfield</v>
      </c>
      <c r="C205" s="113"/>
      <c r="D205" s="114">
        <f>Data_Drop!L208</f>
        <v>8060</v>
      </c>
      <c r="E205" s="114"/>
      <c r="F205" s="114">
        <f>Data_Drop!M208</f>
        <v>0</v>
      </c>
      <c r="G205" s="114"/>
      <c r="H205" s="114">
        <f>Data_Drop!N208</f>
        <v>8060</v>
      </c>
      <c r="I205" s="114"/>
      <c r="J205" s="114">
        <f>Data_Drop!W208</f>
        <v>0</v>
      </c>
      <c r="K205" s="114"/>
      <c r="L205" s="114">
        <f>Data_Drop!X208</f>
        <v>0</v>
      </c>
      <c r="M205" s="114"/>
      <c r="N205" s="114">
        <f>Data_Drop!Y208</f>
        <v>0</v>
      </c>
      <c r="O205" s="114"/>
      <c r="P205" s="114">
        <f>Data_Drop!Z208</f>
        <v>0</v>
      </c>
      <c r="Q205" s="114"/>
      <c r="R205" s="114">
        <f>Data_Drop!AA208</f>
        <v>6651.1</v>
      </c>
      <c r="S205" s="115"/>
      <c r="T205" s="116">
        <f t="shared" si="3"/>
        <v>6651.1</v>
      </c>
    </row>
    <row r="206" spans="2:20" s="111" customFormat="1" ht="17.5" customHeight="1" x14ac:dyDescent="0.35">
      <c r="B206" s="112" t="str">
        <f>Data_Drop!C209</f>
        <v>Nevada</v>
      </c>
      <c r="C206" s="113"/>
      <c r="D206" s="114">
        <f>Data_Drop!L209</f>
        <v>7983</v>
      </c>
      <c r="E206" s="114"/>
      <c r="F206" s="114">
        <f>Data_Drop!M209</f>
        <v>10</v>
      </c>
      <c r="G206" s="114"/>
      <c r="H206" s="114">
        <f>Data_Drop!N209</f>
        <v>7993</v>
      </c>
      <c r="I206" s="114"/>
      <c r="J206" s="114">
        <f>Data_Drop!W209</f>
        <v>13989</v>
      </c>
      <c r="K206" s="114"/>
      <c r="L206" s="114">
        <f>Data_Drop!X209</f>
        <v>295</v>
      </c>
      <c r="M206" s="114"/>
      <c r="N206" s="114">
        <f>Data_Drop!Y209</f>
        <v>1782</v>
      </c>
      <c r="O206" s="114"/>
      <c r="P206" s="114">
        <f>Data_Drop!Z209</f>
        <v>16066</v>
      </c>
      <c r="Q206" s="114"/>
      <c r="R206" s="114">
        <f>Data_Drop!AA209</f>
        <v>0</v>
      </c>
      <c r="S206" s="115"/>
      <c r="T206" s="116">
        <f t="shared" si="3"/>
        <v>16066</v>
      </c>
    </row>
    <row r="207" spans="2:20" s="111" customFormat="1" ht="17.5" customHeight="1" x14ac:dyDescent="0.35">
      <c r="B207" s="112" t="str">
        <f>Data_Drop!C210</f>
        <v>Newell-Fonda</v>
      </c>
      <c r="C207" s="113"/>
      <c r="D207" s="114">
        <f>Data_Drop!L210</f>
        <v>8037</v>
      </c>
      <c r="E207" s="114"/>
      <c r="F207" s="114">
        <f>Data_Drop!M210</f>
        <v>0</v>
      </c>
      <c r="G207" s="114"/>
      <c r="H207" s="114">
        <f>Data_Drop!N210</f>
        <v>8037</v>
      </c>
      <c r="I207" s="114"/>
      <c r="J207" s="114">
        <f>Data_Drop!W210</f>
        <v>0</v>
      </c>
      <c r="K207" s="114"/>
      <c r="L207" s="114">
        <f>Data_Drop!X210</f>
        <v>0</v>
      </c>
      <c r="M207" s="114"/>
      <c r="N207" s="114">
        <f>Data_Drop!Y210</f>
        <v>0</v>
      </c>
      <c r="O207" s="114"/>
      <c r="P207" s="114">
        <f>Data_Drop!Z210</f>
        <v>0</v>
      </c>
      <c r="Q207" s="114"/>
      <c r="R207" s="114">
        <f>Data_Drop!AA210</f>
        <v>5453.2000000000007</v>
      </c>
      <c r="S207" s="115"/>
      <c r="T207" s="116">
        <f t="shared" si="3"/>
        <v>5453.2000000000007</v>
      </c>
    </row>
    <row r="208" spans="2:20" s="111" customFormat="1" ht="17.5" customHeight="1" x14ac:dyDescent="0.35">
      <c r="B208" s="112" t="str">
        <f>Data_Drop!C211</f>
        <v>New Hampton</v>
      </c>
      <c r="C208" s="113"/>
      <c r="D208" s="114">
        <f>Data_Drop!L211</f>
        <v>7983</v>
      </c>
      <c r="E208" s="114"/>
      <c r="F208" s="114">
        <f>Data_Drop!M211</f>
        <v>10</v>
      </c>
      <c r="G208" s="114"/>
      <c r="H208" s="114">
        <f>Data_Drop!N211</f>
        <v>7993</v>
      </c>
      <c r="I208" s="114"/>
      <c r="J208" s="114">
        <f>Data_Drop!W211</f>
        <v>9928</v>
      </c>
      <c r="K208" s="114"/>
      <c r="L208" s="114">
        <f>Data_Drop!X211</f>
        <v>554</v>
      </c>
      <c r="M208" s="114"/>
      <c r="N208" s="114">
        <f>Data_Drop!Y211</f>
        <v>1015</v>
      </c>
      <c r="O208" s="114"/>
      <c r="P208" s="114">
        <f>Data_Drop!Z211</f>
        <v>11497</v>
      </c>
      <c r="Q208" s="114"/>
      <c r="R208" s="114">
        <f>Data_Drop!AA211</f>
        <v>0</v>
      </c>
      <c r="S208" s="115"/>
      <c r="T208" s="116">
        <f t="shared" si="3"/>
        <v>11497</v>
      </c>
    </row>
    <row r="209" spans="2:20" s="111" customFormat="1" ht="17.5" customHeight="1" x14ac:dyDescent="0.35">
      <c r="B209" s="112" t="str">
        <f>Data_Drop!C212</f>
        <v>New London</v>
      </c>
      <c r="C209" s="113"/>
      <c r="D209" s="114">
        <f>Data_Drop!L212</f>
        <v>7983</v>
      </c>
      <c r="E209" s="114"/>
      <c r="F209" s="114">
        <f>Data_Drop!M212</f>
        <v>10</v>
      </c>
      <c r="G209" s="114"/>
      <c r="H209" s="114">
        <f>Data_Drop!N212</f>
        <v>7993</v>
      </c>
      <c r="I209" s="114"/>
      <c r="J209" s="114">
        <f>Data_Drop!W212</f>
        <v>5449</v>
      </c>
      <c r="K209" s="114"/>
      <c r="L209" s="114">
        <f>Data_Drop!X212</f>
        <v>142</v>
      </c>
      <c r="M209" s="114"/>
      <c r="N209" s="114">
        <f>Data_Drop!Y212</f>
        <v>679</v>
      </c>
      <c r="O209" s="114"/>
      <c r="P209" s="114">
        <f>Data_Drop!Z212</f>
        <v>6270</v>
      </c>
      <c r="Q209" s="114"/>
      <c r="R209" s="114">
        <f>Data_Drop!AA212</f>
        <v>0</v>
      </c>
      <c r="S209" s="115"/>
      <c r="T209" s="116">
        <f t="shared" si="3"/>
        <v>6270</v>
      </c>
    </row>
    <row r="210" spans="2:20" s="111" customFormat="1" ht="17.5" customHeight="1" x14ac:dyDescent="0.35">
      <c r="B210" s="112" t="str">
        <f>Data_Drop!C213</f>
        <v>Newton</v>
      </c>
      <c r="C210" s="113"/>
      <c r="D210" s="114">
        <f>Data_Drop!L213</f>
        <v>7983</v>
      </c>
      <c r="E210" s="114"/>
      <c r="F210" s="114">
        <f>Data_Drop!M213</f>
        <v>10</v>
      </c>
      <c r="G210" s="114"/>
      <c r="H210" s="114">
        <f>Data_Drop!N213</f>
        <v>7993</v>
      </c>
      <c r="I210" s="114"/>
      <c r="J210" s="114">
        <f>Data_Drop!W213</f>
        <v>28438</v>
      </c>
      <c r="K210" s="114"/>
      <c r="L210" s="114">
        <f>Data_Drop!X213</f>
        <v>501</v>
      </c>
      <c r="M210" s="114"/>
      <c r="N210" s="114">
        <f>Data_Drop!Y213</f>
        <v>5169</v>
      </c>
      <c r="O210" s="114"/>
      <c r="P210" s="114">
        <f>Data_Drop!Z213</f>
        <v>34108</v>
      </c>
      <c r="Q210" s="114"/>
      <c r="R210" s="114">
        <f>Data_Drop!AA213</f>
        <v>0</v>
      </c>
      <c r="S210" s="115"/>
      <c r="T210" s="116">
        <f t="shared" si="3"/>
        <v>34108</v>
      </c>
    </row>
    <row r="211" spans="2:20" s="111" customFormat="1" ht="17.5" customHeight="1" x14ac:dyDescent="0.35">
      <c r="B211" s="112" t="str">
        <f>Data_Drop!C214</f>
        <v>Central Springs</v>
      </c>
      <c r="C211" s="113"/>
      <c r="D211" s="114">
        <f>Data_Drop!L214</f>
        <v>7983</v>
      </c>
      <c r="E211" s="114"/>
      <c r="F211" s="114">
        <f>Data_Drop!M214</f>
        <v>10</v>
      </c>
      <c r="G211" s="114"/>
      <c r="H211" s="114">
        <f>Data_Drop!N214</f>
        <v>7993</v>
      </c>
      <c r="I211" s="114"/>
      <c r="J211" s="114">
        <f>Data_Drop!W214</f>
        <v>7666</v>
      </c>
      <c r="K211" s="114"/>
      <c r="L211" s="114">
        <f>Data_Drop!X214</f>
        <v>331</v>
      </c>
      <c r="M211" s="114"/>
      <c r="N211" s="114">
        <f>Data_Drop!Y214</f>
        <v>1104</v>
      </c>
      <c r="O211" s="114"/>
      <c r="P211" s="114">
        <f>Data_Drop!Z214</f>
        <v>9101</v>
      </c>
      <c r="Q211" s="114"/>
      <c r="R211" s="114">
        <f>Data_Drop!AA214</f>
        <v>0</v>
      </c>
      <c r="S211" s="115"/>
      <c r="T211" s="116">
        <f t="shared" si="3"/>
        <v>9101</v>
      </c>
    </row>
    <row r="212" spans="2:20" s="111" customFormat="1" ht="17.5" customHeight="1" x14ac:dyDescent="0.35">
      <c r="B212" s="112" t="str">
        <f>Data_Drop!C215</f>
        <v>Northeast</v>
      </c>
      <c r="C212" s="113"/>
      <c r="D212" s="114">
        <f>Data_Drop!L215</f>
        <v>8068</v>
      </c>
      <c r="E212" s="114"/>
      <c r="F212" s="114">
        <f>Data_Drop!M215</f>
        <v>0</v>
      </c>
      <c r="G212" s="114"/>
      <c r="H212" s="114">
        <f>Data_Drop!N215</f>
        <v>8068</v>
      </c>
      <c r="I212" s="114"/>
      <c r="J212" s="114">
        <f>Data_Drop!W215</f>
        <v>0</v>
      </c>
      <c r="K212" s="114"/>
      <c r="L212" s="114">
        <f>Data_Drop!X215</f>
        <v>0</v>
      </c>
      <c r="M212" s="114"/>
      <c r="N212" s="114">
        <f>Data_Drop!Y215</f>
        <v>0</v>
      </c>
      <c r="O212" s="114"/>
      <c r="P212" s="114">
        <f>Data_Drop!Z215</f>
        <v>0</v>
      </c>
      <c r="Q212" s="114"/>
      <c r="R212" s="114">
        <f>Data_Drop!AA215</f>
        <v>5701.1</v>
      </c>
      <c r="S212" s="115"/>
      <c r="T212" s="116">
        <f t="shared" si="3"/>
        <v>5701.1</v>
      </c>
    </row>
    <row r="213" spans="2:20" s="111" customFormat="1" ht="17.5" customHeight="1" x14ac:dyDescent="0.35">
      <c r="B213" s="112" t="str">
        <f>Data_Drop!C216</f>
        <v>North Fayette Valley</v>
      </c>
      <c r="C213" s="113"/>
      <c r="D213" s="114">
        <f>Data_Drop!L216</f>
        <v>8037</v>
      </c>
      <c r="E213" s="114"/>
      <c r="F213" s="114">
        <f>Data_Drop!M216</f>
        <v>0</v>
      </c>
      <c r="G213" s="114"/>
      <c r="H213" s="114">
        <f>Data_Drop!N216</f>
        <v>8037</v>
      </c>
      <c r="I213" s="114"/>
      <c r="J213" s="114">
        <f>Data_Drop!W216</f>
        <v>0</v>
      </c>
      <c r="K213" s="114"/>
      <c r="L213" s="114">
        <f>Data_Drop!X216</f>
        <v>0</v>
      </c>
      <c r="M213" s="114"/>
      <c r="N213" s="114">
        <f>Data_Drop!Y216</f>
        <v>0</v>
      </c>
      <c r="O213" s="114"/>
      <c r="P213" s="114">
        <f>Data_Drop!Z216</f>
        <v>0</v>
      </c>
      <c r="Q213" s="114"/>
      <c r="R213" s="114">
        <f>Data_Drop!AA216</f>
        <v>13486.199999999999</v>
      </c>
      <c r="S213" s="115"/>
      <c r="T213" s="116">
        <f t="shared" si="3"/>
        <v>13486.199999999999</v>
      </c>
    </row>
    <row r="214" spans="2:20" s="111" customFormat="1" ht="17.5" customHeight="1" x14ac:dyDescent="0.35">
      <c r="B214" s="112" t="str">
        <f>Data_Drop!C217</f>
        <v>North Mahaska</v>
      </c>
      <c r="C214" s="113"/>
      <c r="D214" s="114">
        <f>Data_Drop!L217</f>
        <v>8115</v>
      </c>
      <c r="E214" s="114"/>
      <c r="F214" s="114">
        <f>Data_Drop!M217</f>
        <v>0</v>
      </c>
      <c r="G214" s="114"/>
      <c r="H214" s="114">
        <f>Data_Drop!N217</f>
        <v>8115</v>
      </c>
      <c r="I214" s="114"/>
      <c r="J214" s="114">
        <f>Data_Drop!W217</f>
        <v>0</v>
      </c>
      <c r="K214" s="114"/>
      <c r="L214" s="114">
        <f>Data_Drop!X217</f>
        <v>0</v>
      </c>
      <c r="M214" s="114"/>
      <c r="N214" s="114">
        <f>Data_Drop!Y217</f>
        <v>0</v>
      </c>
      <c r="O214" s="114"/>
      <c r="P214" s="114">
        <f>Data_Drop!Z217</f>
        <v>0</v>
      </c>
      <c r="Q214" s="114"/>
      <c r="R214" s="114">
        <f>Data_Drop!AA217</f>
        <v>5515.1</v>
      </c>
      <c r="S214" s="115"/>
      <c r="T214" s="116">
        <f t="shared" si="3"/>
        <v>5515.1</v>
      </c>
    </row>
    <row r="215" spans="2:20" s="111" customFormat="1" ht="17.5" customHeight="1" x14ac:dyDescent="0.35">
      <c r="B215" s="112" t="str">
        <f>Data_Drop!C218</f>
        <v>North Linn</v>
      </c>
      <c r="C215" s="113"/>
      <c r="D215" s="114">
        <f>Data_Drop!L218</f>
        <v>7997</v>
      </c>
      <c r="E215" s="114"/>
      <c r="F215" s="114">
        <f>Data_Drop!M218</f>
        <v>0</v>
      </c>
      <c r="G215" s="114"/>
      <c r="H215" s="114">
        <f>Data_Drop!N218</f>
        <v>7997</v>
      </c>
      <c r="I215" s="114"/>
      <c r="J215" s="114">
        <f>Data_Drop!W218</f>
        <v>0</v>
      </c>
      <c r="K215" s="114"/>
      <c r="L215" s="114">
        <f>Data_Drop!X218</f>
        <v>0</v>
      </c>
      <c r="M215" s="114"/>
      <c r="N215" s="114">
        <f>Data_Drop!Y218</f>
        <v>0</v>
      </c>
      <c r="O215" s="114"/>
      <c r="P215" s="114">
        <f>Data_Drop!Z218</f>
        <v>0</v>
      </c>
      <c r="Q215" s="114"/>
      <c r="R215" s="114">
        <f>Data_Drop!AA218</f>
        <v>6300.1</v>
      </c>
      <c r="S215" s="115"/>
      <c r="T215" s="116">
        <f t="shared" si="3"/>
        <v>6300.1</v>
      </c>
    </row>
    <row r="216" spans="2:20" s="111" customFormat="1" ht="17.5" customHeight="1" x14ac:dyDescent="0.35">
      <c r="B216" s="112" t="str">
        <f>Data_Drop!C219</f>
        <v>North Kossuth</v>
      </c>
      <c r="C216" s="113"/>
      <c r="D216" s="114">
        <f>Data_Drop!L219</f>
        <v>7985</v>
      </c>
      <c r="E216" s="114"/>
      <c r="F216" s="114">
        <f>Data_Drop!M219</f>
        <v>8</v>
      </c>
      <c r="G216" s="114"/>
      <c r="H216" s="114">
        <f>Data_Drop!N219</f>
        <v>7993</v>
      </c>
      <c r="I216" s="114"/>
      <c r="J216" s="114">
        <f>Data_Drop!W219</f>
        <v>1852</v>
      </c>
      <c r="K216" s="114"/>
      <c r="L216" s="114">
        <f>Data_Drop!X219</f>
        <v>194</v>
      </c>
      <c r="M216" s="114"/>
      <c r="N216" s="114">
        <f>Data_Drop!Y219</f>
        <v>329</v>
      </c>
      <c r="O216" s="114"/>
      <c r="P216" s="114">
        <f>Data_Drop!Z219</f>
        <v>2375</v>
      </c>
      <c r="Q216" s="114"/>
      <c r="R216" s="114">
        <f>Data_Drop!AA219</f>
        <v>593.79999999999995</v>
      </c>
      <c r="S216" s="115"/>
      <c r="T216" s="116">
        <f t="shared" si="3"/>
        <v>2968.8</v>
      </c>
    </row>
    <row r="217" spans="2:20" s="111" customFormat="1" ht="17.5" customHeight="1" x14ac:dyDescent="0.35">
      <c r="B217" s="112" t="str">
        <f>Data_Drop!C220</f>
        <v>North Polk</v>
      </c>
      <c r="C217" s="113"/>
      <c r="D217" s="114">
        <f>Data_Drop!L220</f>
        <v>7983</v>
      </c>
      <c r="E217" s="114"/>
      <c r="F217" s="114">
        <f>Data_Drop!M220</f>
        <v>10</v>
      </c>
      <c r="G217" s="114"/>
      <c r="H217" s="114">
        <f>Data_Drop!N220</f>
        <v>7993</v>
      </c>
      <c r="I217" s="114"/>
      <c r="J217" s="114">
        <f>Data_Drop!W220</f>
        <v>21917</v>
      </c>
      <c r="K217" s="114"/>
      <c r="L217" s="114">
        <f>Data_Drop!X220</f>
        <v>278</v>
      </c>
      <c r="M217" s="114"/>
      <c r="N217" s="114">
        <f>Data_Drop!Y220</f>
        <v>1782</v>
      </c>
      <c r="O217" s="114"/>
      <c r="P217" s="114">
        <f>Data_Drop!Z220</f>
        <v>23977</v>
      </c>
      <c r="Q217" s="114"/>
      <c r="R217" s="114">
        <f>Data_Drop!AA220</f>
        <v>0</v>
      </c>
      <c r="S217" s="115"/>
      <c r="T217" s="116">
        <f t="shared" si="3"/>
        <v>23977</v>
      </c>
    </row>
    <row r="218" spans="2:20" s="111" customFormat="1" ht="17.5" customHeight="1" x14ac:dyDescent="0.35">
      <c r="B218" s="112" t="str">
        <f>Data_Drop!C221</f>
        <v>North Scott</v>
      </c>
      <c r="C218" s="113"/>
      <c r="D218" s="114">
        <f>Data_Drop!L221</f>
        <v>7983</v>
      </c>
      <c r="E218" s="114"/>
      <c r="F218" s="114">
        <f>Data_Drop!M221</f>
        <v>10</v>
      </c>
      <c r="G218" s="114"/>
      <c r="H218" s="114">
        <f>Data_Drop!N221</f>
        <v>7993</v>
      </c>
      <c r="I218" s="114"/>
      <c r="J218" s="114">
        <f>Data_Drop!W221</f>
        <v>29913</v>
      </c>
      <c r="K218" s="114"/>
      <c r="L218" s="114">
        <f>Data_Drop!X221</f>
        <v>916</v>
      </c>
      <c r="M218" s="114"/>
      <c r="N218" s="114">
        <f>Data_Drop!Y221</f>
        <v>2631</v>
      </c>
      <c r="O218" s="114"/>
      <c r="P218" s="114">
        <f>Data_Drop!Z221</f>
        <v>33460</v>
      </c>
      <c r="Q218" s="114"/>
      <c r="R218" s="114">
        <f>Data_Drop!AA221</f>
        <v>0</v>
      </c>
      <c r="S218" s="115"/>
      <c r="T218" s="116">
        <f t="shared" si="3"/>
        <v>33460</v>
      </c>
    </row>
    <row r="219" spans="2:20" s="111" customFormat="1" ht="17.5" customHeight="1" x14ac:dyDescent="0.35">
      <c r="B219" s="112" t="str">
        <f>Data_Drop!C222</f>
        <v>North Tama</v>
      </c>
      <c r="C219" s="113"/>
      <c r="D219" s="114">
        <f>Data_Drop!L222</f>
        <v>7983</v>
      </c>
      <c r="E219" s="114"/>
      <c r="F219" s="114">
        <f>Data_Drop!M222</f>
        <v>10</v>
      </c>
      <c r="G219" s="114"/>
      <c r="H219" s="114">
        <f>Data_Drop!N222</f>
        <v>7993</v>
      </c>
      <c r="I219" s="114"/>
      <c r="J219" s="114">
        <f>Data_Drop!W222</f>
        <v>4521</v>
      </c>
      <c r="K219" s="114"/>
      <c r="L219" s="114">
        <f>Data_Drop!X222</f>
        <v>218</v>
      </c>
      <c r="M219" s="114"/>
      <c r="N219" s="114">
        <f>Data_Drop!Y222</f>
        <v>548</v>
      </c>
      <c r="O219" s="114"/>
      <c r="P219" s="114">
        <f>Data_Drop!Z222</f>
        <v>5287</v>
      </c>
      <c r="Q219" s="114"/>
      <c r="R219" s="114">
        <f>Data_Drop!AA222</f>
        <v>0</v>
      </c>
      <c r="S219" s="115"/>
      <c r="T219" s="116">
        <f t="shared" si="3"/>
        <v>5287</v>
      </c>
    </row>
    <row r="220" spans="2:20" s="111" customFormat="1" ht="17.5" customHeight="1" x14ac:dyDescent="0.35">
      <c r="B220" s="112" t="str">
        <f>Data_Drop!C223</f>
        <v>Northwood-Kensett</v>
      </c>
      <c r="C220" s="113"/>
      <c r="D220" s="114">
        <f>Data_Drop!L223</f>
        <v>8074</v>
      </c>
      <c r="E220" s="114"/>
      <c r="F220" s="114">
        <f>Data_Drop!M223</f>
        <v>0</v>
      </c>
      <c r="G220" s="114"/>
      <c r="H220" s="114">
        <f>Data_Drop!N223</f>
        <v>8074</v>
      </c>
      <c r="I220" s="114"/>
      <c r="J220" s="114">
        <f>Data_Drop!W223</f>
        <v>0</v>
      </c>
      <c r="K220" s="114"/>
      <c r="L220" s="114">
        <f>Data_Drop!X223</f>
        <v>0</v>
      </c>
      <c r="M220" s="114"/>
      <c r="N220" s="114">
        <f>Data_Drop!Y223</f>
        <v>0</v>
      </c>
      <c r="O220" s="114"/>
      <c r="P220" s="114">
        <f>Data_Drop!Z223</f>
        <v>0</v>
      </c>
      <c r="Q220" s="114"/>
      <c r="R220" s="114">
        <f>Data_Drop!AA223</f>
        <v>5696.1</v>
      </c>
      <c r="S220" s="115"/>
      <c r="T220" s="116">
        <f t="shared" si="3"/>
        <v>5696.1</v>
      </c>
    </row>
    <row r="221" spans="2:20" s="111" customFormat="1" ht="17.5" customHeight="1" x14ac:dyDescent="0.35">
      <c r="B221" s="112" t="str">
        <f>Data_Drop!C224</f>
        <v>Norwalk</v>
      </c>
      <c r="C221" s="113"/>
      <c r="D221" s="114">
        <f>Data_Drop!L224</f>
        <v>7983</v>
      </c>
      <c r="E221" s="114"/>
      <c r="F221" s="114">
        <f>Data_Drop!M224</f>
        <v>10</v>
      </c>
      <c r="G221" s="114"/>
      <c r="H221" s="114">
        <f>Data_Drop!N224</f>
        <v>7993</v>
      </c>
      <c r="I221" s="114"/>
      <c r="J221" s="114">
        <f>Data_Drop!W224</f>
        <v>34542</v>
      </c>
      <c r="K221" s="114"/>
      <c r="L221" s="114">
        <f>Data_Drop!X224</f>
        <v>716</v>
      </c>
      <c r="M221" s="114"/>
      <c r="N221" s="114">
        <f>Data_Drop!Y224</f>
        <v>3825</v>
      </c>
      <c r="O221" s="114"/>
      <c r="P221" s="114">
        <f>Data_Drop!Z224</f>
        <v>39083</v>
      </c>
      <c r="Q221" s="114"/>
      <c r="R221" s="114">
        <f>Data_Drop!AA224</f>
        <v>0</v>
      </c>
      <c r="S221" s="115"/>
      <c r="T221" s="116">
        <f t="shared" si="3"/>
        <v>39083</v>
      </c>
    </row>
    <row r="222" spans="2:20" s="111" customFormat="1" ht="17.5" customHeight="1" x14ac:dyDescent="0.35">
      <c r="B222" s="112" t="str">
        <f>Data_Drop!C225</f>
        <v>Riverside</v>
      </c>
      <c r="C222" s="113"/>
      <c r="D222" s="114">
        <f>Data_Drop!L225</f>
        <v>7983</v>
      </c>
      <c r="E222" s="114"/>
      <c r="F222" s="114">
        <f>Data_Drop!M225</f>
        <v>10</v>
      </c>
      <c r="G222" s="114"/>
      <c r="H222" s="114">
        <f>Data_Drop!N225</f>
        <v>7993</v>
      </c>
      <c r="I222" s="114"/>
      <c r="J222" s="114">
        <f>Data_Drop!W225</f>
        <v>7270</v>
      </c>
      <c r="K222" s="114"/>
      <c r="L222" s="114">
        <f>Data_Drop!X225</f>
        <v>322</v>
      </c>
      <c r="M222" s="114"/>
      <c r="N222" s="114">
        <f>Data_Drop!Y225</f>
        <v>1174</v>
      </c>
      <c r="O222" s="114"/>
      <c r="P222" s="114">
        <f>Data_Drop!Z225</f>
        <v>8766</v>
      </c>
      <c r="Q222" s="114"/>
      <c r="R222" s="114">
        <f>Data_Drop!AA225</f>
        <v>0</v>
      </c>
      <c r="S222" s="115"/>
      <c r="T222" s="116">
        <f t="shared" si="3"/>
        <v>8766</v>
      </c>
    </row>
    <row r="223" spans="2:20" s="111" customFormat="1" ht="17.5" customHeight="1" x14ac:dyDescent="0.35">
      <c r="B223" s="112" t="str">
        <f>Data_Drop!C226</f>
        <v>OABCIG</v>
      </c>
      <c r="C223" s="113"/>
      <c r="D223" s="114">
        <f>Data_Drop!L226</f>
        <v>7983</v>
      </c>
      <c r="E223" s="114"/>
      <c r="F223" s="114">
        <f>Data_Drop!M226</f>
        <v>10</v>
      </c>
      <c r="G223" s="114"/>
      <c r="H223" s="114">
        <f>Data_Drop!N226</f>
        <v>7993</v>
      </c>
      <c r="I223" s="114"/>
      <c r="J223" s="114">
        <f>Data_Drop!W226</f>
        <v>9070</v>
      </c>
      <c r="K223" s="114"/>
      <c r="L223" s="114">
        <f>Data_Drop!X226</f>
        <v>225</v>
      </c>
      <c r="M223" s="114"/>
      <c r="N223" s="114">
        <f>Data_Drop!Y226</f>
        <v>1370</v>
      </c>
      <c r="O223" s="114"/>
      <c r="P223" s="114">
        <f>Data_Drop!Z226</f>
        <v>10665</v>
      </c>
      <c r="Q223" s="114"/>
      <c r="R223" s="114">
        <f>Data_Drop!AA226</f>
        <v>0</v>
      </c>
      <c r="S223" s="115"/>
      <c r="T223" s="116">
        <f t="shared" si="3"/>
        <v>10665</v>
      </c>
    </row>
    <row r="224" spans="2:20" s="111" customFormat="1" ht="17.5" customHeight="1" x14ac:dyDescent="0.35">
      <c r="B224" s="112" t="str">
        <f>Data_Drop!C227</f>
        <v>Oelwein</v>
      </c>
      <c r="C224" s="113"/>
      <c r="D224" s="114">
        <f>Data_Drop!L227</f>
        <v>7989</v>
      </c>
      <c r="E224" s="114"/>
      <c r="F224" s="114">
        <f>Data_Drop!M227</f>
        <v>4</v>
      </c>
      <c r="G224" s="114"/>
      <c r="H224" s="114">
        <f>Data_Drop!N227</f>
        <v>7993</v>
      </c>
      <c r="I224" s="114"/>
      <c r="J224" s="114">
        <f>Data_Drop!W227</f>
        <v>5079</v>
      </c>
      <c r="K224" s="114"/>
      <c r="L224" s="114">
        <f>Data_Drop!X227</f>
        <v>56</v>
      </c>
      <c r="M224" s="114"/>
      <c r="N224" s="114">
        <f>Data_Drop!Y227</f>
        <v>996</v>
      </c>
      <c r="O224" s="114"/>
      <c r="P224" s="114">
        <f>Data_Drop!Z227</f>
        <v>6131</v>
      </c>
      <c r="Q224" s="114"/>
      <c r="R224" s="114">
        <f>Data_Drop!AA227</f>
        <v>9197.4000000000015</v>
      </c>
      <c r="S224" s="115"/>
      <c r="T224" s="116">
        <f t="shared" si="3"/>
        <v>15328.400000000001</v>
      </c>
    </row>
    <row r="225" spans="2:20" s="111" customFormat="1" ht="17.5" customHeight="1" x14ac:dyDescent="0.35">
      <c r="B225" s="112" t="str">
        <f>Data_Drop!C228</f>
        <v>Ogden</v>
      </c>
      <c r="C225" s="113"/>
      <c r="D225" s="114">
        <f>Data_Drop!L228</f>
        <v>7983</v>
      </c>
      <c r="E225" s="114"/>
      <c r="F225" s="114">
        <f>Data_Drop!M228</f>
        <v>10</v>
      </c>
      <c r="G225" s="114"/>
      <c r="H225" s="114">
        <f>Data_Drop!N228</f>
        <v>7993</v>
      </c>
      <c r="I225" s="114"/>
      <c r="J225" s="114">
        <f>Data_Drop!W228</f>
        <v>5510</v>
      </c>
      <c r="K225" s="114"/>
      <c r="L225" s="114">
        <f>Data_Drop!X228</f>
        <v>197</v>
      </c>
      <c r="M225" s="114"/>
      <c r="N225" s="114">
        <f>Data_Drop!Y228</f>
        <v>323</v>
      </c>
      <c r="O225" s="114"/>
      <c r="P225" s="114">
        <f>Data_Drop!Z228</f>
        <v>6030</v>
      </c>
      <c r="Q225" s="114"/>
      <c r="R225" s="114">
        <f>Data_Drop!AA228</f>
        <v>0</v>
      </c>
      <c r="S225" s="115"/>
      <c r="T225" s="116">
        <f t="shared" si="3"/>
        <v>6030</v>
      </c>
    </row>
    <row r="226" spans="2:20" s="111" customFormat="1" ht="17.5" customHeight="1" x14ac:dyDescent="0.35">
      <c r="B226" s="112" t="str">
        <f>Data_Drop!C229</f>
        <v>Okoboji</v>
      </c>
      <c r="C226" s="113"/>
      <c r="D226" s="114">
        <f>Data_Drop!L229</f>
        <v>7983</v>
      </c>
      <c r="E226" s="114"/>
      <c r="F226" s="114">
        <f>Data_Drop!M229</f>
        <v>10</v>
      </c>
      <c r="G226" s="114"/>
      <c r="H226" s="114">
        <f>Data_Drop!N229</f>
        <v>7993</v>
      </c>
      <c r="I226" s="114"/>
      <c r="J226" s="114">
        <f>Data_Drop!W229</f>
        <v>10154</v>
      </c>
      <c r="K226" s="114"/>
      <c r="L226" s="114">
        <f>Data_Drop!X229</f>
        <v>278</v>
      </c>
      <c r="M226" s="114"/>
      <c r="N226" s="114">
        <f>Data_Drop!Y229</f>
        <v>1323</v>
      </c>
      <c r="O226" s="114"/>
      <c r="P226" s="114">
        <f>Data_Drop!Z229</f>
        <v>11755</v>
      </c>
      <c r="Q226" s="114"/>
      <c r="R226" s="114">
        <f>Data_Drop!AA229</f>
        <v>0</v>
      </c>
      <c r="S226" s="115"/>
      <c r="T226" s="116">
        <f t="shared" si="3"/>
        <v>11755</v>
      </c>
    </row>
    <row r="227" spans="2:20" s="111" customFormat="1" ht="17.5" customHeight="1" x14ac:dyDescent="0.35">
      <c r="B227" s="112" t="str">
        <f>Data_Drop!C230</f>
        <v>Olin</v>
      </c>
      <c r="C227" s="113"/>
      <c r="D227" s="114">
        <f>Data_Drop!L230</f>
        <v>7983</v>
      </c>
      <c r="E227" s="114"/>
      <c r="F227" s="114">
        <f>Data_Drop!M230</f>
        <v>10</v>
      </c>
      <c r="G227" s="114"/>
      <c r="H227" s="114">
        <f>Data_Drop!N230</f>
        <v>7993</v>
      </c>
      <c r="I227" s="114"/>
      <c r="J227" s="114">
        <f>Data_Drop!W230</f>
        <v>1939</v>
      </c>
      <c r="K227" s="114"/>
      <c r="L227" s="114">
        <f>Data_Drop!X230</f>
        <v>248</v>
      </c>
      <c r="M227" s="114"/>
      <c r="N227" s="114">
        <f>Data_Drop!Y230</f>
        <v>289</v>
      </c>
      <c r="O227" s="114"/>
      <c r="P227" s="114">
        <f>Data_Drop!Z230</f>
        <v>2476</v>
      </c>
      <c r="Q227" s="114"/>
      <c r="R227" s="114">
        <f>Data_Drop!AA230</f>
        <v>0</v>
      </c>
      <c r="S227" s="115"/>
      <c r="T227" s="116">
        <f t="shared" si="3"/>
        <v>2476</v>
      </c>
    </row>
    <row r="228" spans="2:20" s="111" customFormat="1" ht="17.5" customHeight="1" x14ac:dyDescent="0.35">
      <c r="B228" s="112" t="str">
        <f>Data_Drop!C231</f>
        <v>Orient-Macksburg</v>
      </c>
      <c r="C228" s="113"/>
      <c r="D228" s="114">
        <f>Data_Drop!L231</f>
        <v>7983</v>
      </c>
      <c r="E228" s="114"/>
      <c r="F228" s="114">
        <f>Data_Drop!M231</f>
        <v>10</v>
      </c>
      <c r="G228" s="114"/>
      <c r="H228" s="114">
        <f>Data_Drop!N231</f>
        <v>7993</v>
      </c>
      <c r="I228" s="114"/>
      <c r="J228" s="114">
        <f>Data_Drop!W231</f>
        <v>1370</v>
      </c>
      <c r="K228" s="114"/>
      <c r="L228" s="114">
        <f>Data_Drop!X231</f>
        <v>149</v>
      </c>
      <c r="M228" s="114"/>
      <c r="N228" s="114">
        <f>Data_Drop!Y231</f>
        <v>297</v>
      </c>
      <c r="O228" s="114"/>
      <c r="P228" s="114">
        <f>Data_Drop!Z231</f>
        <v>1816</v>
      </c>
      <c r="Q228" s="114"/>
      <c r="R228" s="114">
        <f>Data_Drop!AA231</f>
        <v>0</v>
      </c>
      <c r="S228" s="115"/>
      <c r="T228" s="116">
        <f t="shared" si="3"/>
        <v>1816</v>
      </c>
    </row>
    <row r="229" spans="2:20" s="111" customFormat="1" ht="17.5" customHeight="1" x14ac:dyDescent="0.35">
      <c r="B229" s="112" t="str">
        <f>Data_Drop!C232</f>
        <v>Osage</v>
      </c>
      <c r="C229" s="113"/>
      <c r="D229" s="114">
        <f>Data_Drop!L232</f>
        <v>8005</v>
      </c>
      <c r="E229" s="114"/>
      <c r="F229" s="114">
        <f>Data_Drop!M232</f>
        <v>0</v>
      </c>
      <c r="G229" s="114"/>
      <c r="H229" s="114">
        <f>Data_Drop!N232</f>
        <v>8005</v>
      </c>
      <c r="I229" s="114"/>
      <c r="J229" s="114">
        <f>Data_Drop!W232</f>
        <v>0</v>
      </c>
      <c r="K229" s="114"/>
      <c r="L229" s="114">
        <f>Data_Drop!X232</f>
        <v>0</v>
      </c>
      <c r="M229" s="114"/>
      <c r="N229" s="114">
        <f>Data_Drop!Y232</f>
        <v>0</v>
      </c>
      <c r="O229" s="114"/>
      <c r="P229" s="114">
        <f>Data_Drop!Z232</f>
        <v>0</v>
      </c>
      <c r="Q229" s="114"/>
      <c r="R229" s="114">
        <f>Data_Drop!AA232</f>
        <v>9884.6</v>
      </c>
      <c r="S229" s="115"/>
      <c r="T229" s="116">
        <f t="shared" si="3"/>
        <v>9884.6</v>
      </c>
    </row>
    <row r="230" spans="2:20" s="111" customFormat="1" ht="17.5" customHeight="1" x14ac:dyDescent="0.35">
      <c r="B230" s="112" t="str">
        <f>Data_Drop!C233</f>
        <v>Oskaloosa</v>
      </c>
      <c r="C230" s="113"/>
      <c r="D230" s="114">
        <f>Data_Drop!L233</f>
        <v>7983</v>
      </c>
      <c r="E230" s="114"/>
      <c r="F230" s="114">
        <f>Data_Drop!M233</f>
        <v>10</v>
      </c>
      <c r="G230" s="114"/>
      <c r="H230" s="114">
        <f>Data_Drop!N233</f>
        <v>7993</v>
      </c>
      <c r="I230" s="114"/>
      <c r="J230" s="114">
        <f>Data_Drop!W233</f>
        <v>21960</v>
      </c>
      <c r="K230" s="114"/>
      <c r="L230" s="114">
        <f>Data_Drop!X233</f>
        <v>408</v>
      </c>
      <c r="M230" s="114"/>
      <c r="N230" s="114">
        <f>Data_Drop!Y233</f>
        <v>2534</v>
      </c>
      <c r="O230" s="114"/>
      <c r="P230" s="114">
        <f>Data_Drop!Z233</f>
        <v>24902</v>
      </c>
      <c r="Q230" s="114"/>
      <c r="R230" s="114">
        <f>Data_Drop!AA233</f>
        <v>0</v>
      </c>
      <c r="S230" s="115"/>
      <c r="T230" s="116">
        <f t="shared" si="3"/>
        <v>24902</v>
      </c>
    </row>
    <row r="231" spans="2:20" s="111" customFormat="1" ht="17.5" customHeight="1" x14ac:dyDescent="0.35">
      <c r="B231" s="112" t="str">
        <f>Data_Drop!C234</f>
        <v>Ottumwa</v>
      </c>
      <c r="C231" s="113"/>
      <c r="D231" s="114">
        <f>Data_Drop!L234</f>
        <v>7983</v>
      </c>
      <c r="E231" s="114"/>
      <c r="F231" s="114">
        <f>Data_Drop!M234</f>
        <v>10</v>
      </c>
      <c r="G231" s="114"/>
      <c r="H231" s="114">
        <f>Data_Drop!N234</f>
        <v>7993</v>
      </c>
      <c r="I231" s="114"/>
      <c r="J231" s="114">
        <f>Data_Drop!W234</f>
        <v>51243</v>
      </c>
      <c r="K231" s="114"/>
      <c r="L231" s="114">
        <f>Data_Drop!X234</f>
        <v>2957</v>
      </c>
      <c r="M231" s="114"/>
      <c r="N231" s="114">
        <f>Data_Drop!Y234</f>
        <v>7278</v>
      </c>
      <c r="O231" s="114"/>
      <c r="P231" s="114">
        <f>Data_Drop!Z234</f>
        <v>61478</v>
      </c>
      <c r="Q231" s="114"/>
      <c r="R231" s="114">
        <f>Data_Drop!AA234</f>
        <v>0</v>
      </c>
      <c r="S231" s="115"/>
      <c r="T231" s="116">
        <f t="shared" si="3"/>
        <v>61478</v>
      </c>
    </row>
    <row r="232" spans="2:20" s="111" customFormat="1" ht="17.5" customHeight="1" x14ac:dyDescent="0.35">
      <c r="B232" s="112" t="str">
        <f>Data_Drop!C235</f>
        <v>Panorama</v>
      </c>
      <c r="C232" s="113"/>
      <c r="D232" s="114">
        <f>Data_Drop!L235</f>
        <v>7983</v>
      </c>
      <c r="E232" s="114"/>
      <c r="F232" s="114">
        <f>Data_Drop!M235</f>
        <v>10</v>
      </c>
      <c r="G232" s="114"/>
      <c r="H232" s="114">
        <f>Data_Drop!N235</f>
        <v>7993</v>
      </c>
      <c r="I232" s="114"/>
      <c r="J232" s="114">
        <f>Data_Drop!W235</f>
        <v>6435</v>
      </c>
      <c r="K232" s="114"/>
      <c r="L232" s="114">
        <f>Data_Drop!X235</f>
        <v>148</v>
      </c>
      <c r="M232" s="114"/>
      <c r="N232" s="114">
        <f>Data_Drop!Y235</f>
        <v>981</v>
      </c>
      <c r="O232" s="114"/>
      <c r="P232" s="114">
        <f>Data_Drop!Z235</f>
        <v>7564</v>
      </c>
      <c r="Q232" s="114"/>
      <c r="R232" s="114">
        <f>Data_Drop!AA235</f>
        <v>0</v>
      </c>
      <c r="S232" s="115"/>
      <c r="T232" s="116">
        <f t="shared" si="3"/>
        <v>7564</v>
      </c>
    </row>
    <row r="233" spans="2:20" s="111" customFormat="1" ht="17.5" customHeight="1" x14ac:dyDescent="0.35">
      <c r="B233" s="112" t="str">
        <f>Data_Drop!C236</f>
        <v>Paton-Churdan</v>
      </c>
      <c r="C233" s="113"/>
      <c r="D233" s="114">
        <f>Data_Drop!L236</f>
        <v>8115</v>
      </c>
      <c r="E233" s="114"/>
      <c r="F233" s="114">
        <f>Data_Drop!M236</f>
        <v>0</v>
      </c>
      <c r="G233" s="114"/>
      <c r="H233" s="114">
        <f>Data_Drop!N236</f>
        <v>8115</v>
      </c>
      <c r="I233" s="114"/>
      <c r="J233" s="114">
        <f>Data_Drop!W236</f>
        <v>0</v>
      </c>
      <c r="K233" s="114"/>
      <c r="L233" s="114">
        <f>Data_Drop!X236</f>
        <v>0</v>
      </c>
      <c r="M233" s="114"/>
      <c r="N233" s="114">
        <f>Data_Drop!Y236</f>
        <v>0</v>
      </c>
      <c r="O233" s="114"/>
      <c r="P233" s="114">
        <f>Data_Drop!Z236</f>
        <v>0</v>
      </c>
      <c r="Q233" s="114"/>
      <c r="R233" s="114">
        <f>Data_Drop!AA236</f>
        <v>2331.1000000000004</v>
      </c>
      <c r="S233" s="115"/>
      <c r="T233" s="116">
        <f t="shared" si="3"/>
        <v>2331.1000000000004</v>
      </c>
    </row>
    <row r="234" spans="2:20" s="111" customFormat="1" ht="17.5" customHeight="1" x14ac:dyDescent="0.35">
      <c r="B234" s="112" t="str">
        <f>Data_Drop!C237</f>
        <v>South O'Brien</v>
      </c>
      <c r="C234" s="113"/>
      <c r="D234" s="114">
        <f>Data_Drop!L237</f>
        <v>8001</v>
      </c>
      <c r="E234" s="114"/>
      <c r="F234" s="114">
        <f>Data_Drop!M237</f>
        <v>0</v>
      </c>
      <c r="G234" s="114"/>
      <c r="H234" s="114">
        <f>Data_Drop!N237</f>
        <v>8001</v>
      </c>
      <c r="I234" s="114"/>
      <c r="J234" s="114">
        <f>Data_Drop!W237</f>
        <v>0</v>
      </c>
      <c r="K234" s="114"/>
      <c r="L234" s="114">
        <f>Data_Drop!X237</f>
        <v>0</v>
      </c>
      <c r="M234" s="114"/>
      <c r="N234" s="114">
        <f>Data_Drop!Y237</f>
        <v>0</v>
      </c>
      <c r="O234" s="114"/>
      <c r="P234" s="114">
        <f>Data_Drop!Z237</f>
        <v>0</v>
      </c>
      <c r="Q234" s="114"/>
      <c r="R234" s="114">
        <f>Data_Drop!AA237</f>
        <v>6936.5999999999995</v>
      </c>
      <c r="S234" s="115"/>
      <c r="T234" s="116">
        <f t="shared" si="3"/>
        <v>6936.5999999999995</v>
      </c>
    </row>
    <row r="235" spans="2:20" s="111" customFormat="1" ht="17.5" customHeight="1" x14ac:dyDescent="0.35">
      <c r="B235" s="112" t="str">
        <f>Data_Drop!C238</f>
        <v>Pekin</v>
      </c>
      <c r="C235" s="113"/>
      <c r="D235" s="114">
        <f>Data_Drop!L238</f>
        <v>7983</v>
      </c>
      <c r="E235" s="114"/>
      <c r="F235" s="114">
        <f>Data_Drop!M238</f>
        <v>10</v>
      </c>
      <c r="G235" s="114"/>
      <c r="H235" s="114">
        <f>Data_Drop!N238</f>
        <v>7993</v>
      </c>
      <c r="I235" s="114"/>
      <c r="J235" s="114">
        <f>Data_Drop!W238</f>
        <v>5272</v>
      </c>
      <c r="K235" s="114"/>
      <c r="L235" s="114">
        <f>Data_Drop!X238</f>
        <v>135</v>
      </c>
      <c r="M235" s="114"/>
      <c r="N235" s="114">
        <f>Data_Drop!Y238</f>
        <v>627</v>
      </c>
      <c r="O235" s="114"/>
      <c r="P235" s="114">
        <f>Data_Drop!Z238</f>
        <v>6034</v>
      </c>
      <c r="Q235" s="114"/>
      <c r="R235" s="114">
        <f>Data_Drop!AA238</f>
        <v>0</v>
      </c>
      <c r="S235" s="115"/>
      <c r="T235" s="116">
        <f t="shared" si="3"/>
        <v>6034</v>
      </c>
    </row>
    <row r="236" spans="2:20" s="111" customFormat="1" ht="17.5" customHeight="1" x14ac:dyDescent="0.35">
      <c r="B236" s="112" t="str">
        <f>Data_Drop!C239</f>
        <v>Pella</v>
      </c>
      <c r="C236" s="113"/>
      <c r="D236" s="114">
        <f>Data_Drop!L239</f>
        <v>7983</v>
      </c>
      <c r="E236" s="114"/>
      <c r="F236" s="114">
        <f>Data_Drop!M239</f>
        <v>10</v>
      </c>
      <c r="G236" s="114"/>
      <c r="H236" s="114">
        <f>Data_Drop!N239</f>
        <v>7993</v>
      </c>
      <c r="I236" s="114"/>
      <c r="J236" s="114">
        <f>Data_Drop!W239</f>
        <v>21357</v>
      </c>
      <c r="K236" s="114"/>
      <c r="L236" s="114">
        <f>Data_Drop!X239</f>
        <v>804</v>
      </c>
      <c r="M236" s="114"/>
      <c r="N236" s="114">
        <f>Data_Drop!Y239</f>
        <v>2643</v>
      </c>
      <c r="O236" s="114"/>
      <c r="P236" s="114">
        <f>Data_Drop!Z239</f>
        <v>24804</v>
      </c>
      <c r="Q236" s="114"/>
      <c r="R236" s="114">
        <f>Data_Drop!AA239</f>
        <v>0</v>
      </c>
      <c r="S236" s="115"/>
      <c r="T236" s="116">
        <f t="shared" si="3"/>
        <v>24804</v>
      </c>
    </row>
    <row r="237" spans="2:20" s="111" customFormat="1" ht="17.5" customHeight="1" x14ac:dyDescent="0.35">
      <c r="B237" s="112" t="str">
        <f>Data_Drop!C240</f>
        <v>Perry</v>
      </c>
      <c r="C237" s="113"/>
      <c r="D237" s="114">
        <f>Data_Drop!L240</f>
        <v>7983</v>
      </c>
      <c r="E237" s="114"/>
      <c r="F237" s="114">
        <f>Data_Drop!M240</f>
        <v>10</v>
      </c>
      <c r="G237" s="114"/>
      <c r="H237" s="114">
        <f>Data_Drop!N240</f>
        <v>7993</v>
      </c>
      <c r="I237" s="114"/>
      <c r="J237" s="114">
        <f>Data_Drop!W240</f>
        <v>18094</v>
      </c>
      <c r="K237" s="114"/>
      <c r="L237" s="114">
        <f>Data_Drop!X240</f>
        <v>976</v>
      </c>
      <c r="M237" s="114"/>
      <c r="N237" s="114">
        <f>Data_Drop!Y240</f>
        <v>2658</v>
      </c>
      <c r="O237" s="114"/>
      <c r="P237" s="114">
        <f>Data_Drop!Z240</f>
        <v>21728</v>
      </c>
      <c r="Q237" s="114"/>
      <c r="R237" s="114">
        <f>Data_Drop!AA240</f>
        <v>0</v>
      </c>
      <c r="S237" s="115"/>
      <c r="T237" s="116">
        <f t="shared" si="3"/>
        <v>21728</v>
      </c>
    </row>
    <row r="238" spans="2:20" s="111" customFormat="1" ht="17.5" customHeight="1" x14ac:dyDescent="0.35">
      <c r="B238" s="112" t="str">
        <f>Data_Drop!C241</f>
        <v>Pleasant Valley</v>
      </c>
      <c r="C238" s="113"/>
      <c r="D238" s="114">
        <f>Data_Drop!L241</f>
        <v>8081</v>
      </c>
      <c r="E238" s="114"/>
      <c r="F238" s="114">
        <f>Data_Drop!M241</f>
        <v>0</v>
      </c>
      <c r="G238" s="114"/>
      <c r="H238" s="114">
        <f>Data_Drop!N241</f>
        <v>8081</v>
      </c>
      <c r="I238" s="114"/>
      <c r="J238" s="114">
        <f>Data_Drop!W241</f>
        <v>0</v>
      </c>
      <c r="K238" s="114"/>
      <c r="L238" s="114">
        <f>Data_Drop!X241</f>
        <v>0</v>
      </c>
      <c r="M238" s="114"/>
      <c r="N238" s="114">
        <f>Data_Drop!Y241</f>
        <v>0</v>
      </c>
      <c r="O238" s="114"/>
      <c r="P238" s="114">
        <f>Data_Drop!Z241</f>
        <v>0</v>
      </c>
      <c r="Q238" s="114"/>
      <c r="R238" s="114">
        <f>Data_Drop!AA241</f>
        <v>60587</v>
      </c>
      <c r="S238" s="115"/>
      <c r="T238" s="116">
        <f t="shared" si="3"/>
        <v>60587</v>
      </c>
    </row>
    <row r="239" spans="2:20" s="111" customFormat="1" ht="17.5" customHeight="1" x14ac:dyDescent="0.35">
      <c r="B239" s="112" t="str">
        <f>Data_Drop!C242</f>
        <v>Pleasantville</v>
      </c>
      <c r="C239" s="113"/>
      <c r="D239" s="114">
        <f>Data_Drop!L242</f>
        <v>7983</v>
      </c>
      <c r="E239" s="114"/>
      <c r="F239" s="114">
        <f>Data_Drop!M242</f>
        <v>10</v>
      </c>
      <c r="G239" s="114"/>
      <c r="H239" s="114">
        <f>Data_Drop!N242</f>
        <v>7993</v>
      </c>
      <c r="I239" s="114"/>
      <c r="J239" s="114">
        <f>Data_Drop!W242</f>
        <v>6999</v>
      </c>
      <c r="K239" s="114"/>
      <c r="L239" s="114">
        <f>Data_Drop!X242</f>
        <v>207</v>
      </c>
      <c r="M239" s="114"/>
      <c r="N239" s="114">
        <f>Data_Drop!Y242</f>
        <v>927</v>
      </c>
      <c r="O239" s="114"/>
      <c r="P239" s="114">
        <f>Data_Drop!Z242</f>
        <v>8133</v>
      </c>
      <c r="Q239" s="114"/>
      <c r="R239" s="114">
        <f>Data_Drop!AA242</f>
        <v>0</v>
      </c>
      <c r="S239" s="115"/>
      <c r="T239" s="116">
        <f t="shared" si="3"/>
        <v>8133</v>
      </c>
    </row>
    <row r="240" spans="2:20" s="111" customFormat="1" ht="17.5" customHeight="1" x14ac:dyDescent="0.35">
      <c r="B240" s="112" t="str">
        <f>Data_Drop!C243</f>
        <v>Pocahontas Area</v>
      </c>
      <c r="C240" s="113"/>
      <c r="D240" s="114">
        <f>Data_Drop!L243</f>
        <v>8083</v>
      </c>
      <c r="E240" s="114"/>
      <c r="F240" s="114">
        <f>Data_Drop!M243</f>
        <v>0</v>
      </c>
      <c r="G240" s="114"/>
      <c r="H240" s="114">
        <f>Data_Drop!N243</f>
        <v>8083</v>
      </c>
      <c r="I240" s="114"/>
      <c r="J240" s="114">
        <f>Data_Drop!W243</f>
        <v>0</v>
      </c>
      <c r="K240" s="114"/>
      <c r="L240" s="114">
        <f>Data_Drop!X243</f>
        <v>0</v>
      </c>
      <c r="M240" s="114"/>
      <c r="N240" s="114">
        <f>Data_Drop!Y243</f>
        <v>0</v>
      </c>
      <c r="O240" s="114"/>
      <c r="P240" s="114">
        <f>Data_Drop!Z243</f>
        <v>0</v>
      </c>
      <c r="Q240" s="114"/>
      <c r="R240" s="114">
        <f>Data_Drop!AA243</f>
        <v>7560.9000000000005</v>
      </c>
      <c r="S240" s="115"/>
      <c r="T240" s="116">
        <f t="shared" si="3"/>
        <v>7560.9000000000005</v>
      </c>
    </row>
    <row r="241" spans="2:20" s="111" customFormat="1" ht="17.5" customHeight="1" x14ac:dyDescent="0.35">
      <c r="B241" s="112" t="str">
        <f>Data_Drop!C244</f>
        <v>Postville</v>
      </c>
      <c r="C241" s="113"/>
      <c r="D241" s="114">
        <f>Data_Drop!L244</f>
        <v>7983</v>
      </c>
      <c r="E241" s="114"/>
      <c r="F241" s="114">
        <f>Data_Drop!M244</f>
        <v>10</v>
      </c>
      <c r="G241" s="114"/>
      <c r="H241" s="114">
        <f>Data_Drop!N244</f>
        <v>7993</v>
      </c>
      <c r="I241" s="114"/>
      <c r="J241" s="114">
        <f>Data_Drop!W244</f>
        <v>7385</v>
      </c>
      <c r="K241" s="114"/>
      <c r="L241" s="114">
        <f>Data_Drop!X244</f>
        <v>845</v>
      </c>
      <c r="M241" s="114"/>
      <c r="N241" s="114">
        <f>Data_Drop!Y244</f>
        <v>878</v>
      </c>
      <c r="O241" s="114"/>
      <c r="P241" s="114">
        <f>Data_Drop!Z244</f>
        <v>9108</v>
      </c>
      <c r="Q241" s="114"/>
      <c r="R241" s="114">
        <f>Data_Drop!AA244</f>
        <v>0</v>
      </c>
      <c r="S241" s="115"/>
      <c r="T241" s="116">
        <f t="shared" si="3"/>
        <v>9108</v>
      </c>
    </row>
    <row r="242" spans="2:20" s="111" customFormat="1" ht="17.5" customHeight="1" x14ac:dyDescent="0.35">
      <c r="B242" s="112" t="str">
        <f>Data_Drop!C245</f>
        <v>PCM</v>
      </c>
      <c r="C242" s="113"/>
      <c r="D242" s="114">
        <f>Data_Drop!L245</f>
        <v>7983</v>
      </c>
      <c r="E242" s="114"/>
      <c r="F242" s="114">
        <f>Data_Drop!M245</f>
        <v>10</v>
      </c>
      <c r="G242" s="114"/>
      <c r="H242" s="114">
        <f>Data_Drop!N245</f>
        <v>7993</v>
      </c>
      <c r="I242" s="114"/>
      <c r="J242" s="114">
        <f>Data_Drop!W245</f>
        <v>9901</v>
      </c>
      <c r="K242" s="114"/>
      <c r="L242" s="114">
        <f>Data_Drop!X245</f>
        <v>134</v>
      </c>
      <c r="M242" s="114"/>
      <c r="N242" s="114">
        <f>Data_Drop!Y245</f>
        <v>1046</v>
      </c>
      <c r="O242" s="114"/>
      <c r="P242" s="114">
        <f>Data_Drop!Z245</f>
        <v>11081</v>
      </c>
      <c r="Q242" s="114"/>
      <c r="R242" s="114">
        <f>Data_Drop!AA245</f>
        <v>0</v>
      </c>
      <c r="S242" s="115"/>
      <c r="T242" s="116">
        <f t="shared" si="3"/>
        <v>11081</v>
      </c>
    </row>
    <row r="243" spans="2:20" s="111" customFormat="1" ht="17.5" customHeight="1" x14ac:dyDescent="0.35">
      <c r="B243" s="112" t="str">
        <f>Data_Drop!C246</f>
        <v>Red Oak</v>
      </c>
      <c r="C243" s="113"/>
      <c r="D243" s="114">
        <f>Data_Drop!L246</f>
        <v>7983</v>
      </c>
      <c r="E243" s="114"/>
      <c r="F243" s="114">
        <f>Data_Drop!M246</f>
        <v>10</v>
      </c>
      <c r="G243" s="114"/>
      <c r="H243" s="114">
        <f>Data_Drop!N246</f>
        <v>7993</v>
      </c>
      <c r="I243" s="114"/>
      <c r="J243" s="114">
        <f>Data_Drop!W246</f>
        <v>9729</v>
      </c>
      <c r="K243" s="114"/>
      <c r="L243" s="114">
        <f>Data_Drop!X246</f>
        <v>323</v>
      </c>
      <c r="M243" s="114"/>
      <c r="N243" s="114">
        <f>Data_Drop!Y246</f>
        <v>1163</v>
      </c>
      <c r="O243" s="114"/>
      <c r="P243" s="114">
        <f>Data_Drop!Z246</f>
        <v>11215</v>
      </c>
      <c r="Q243" s="114"/>
      <c r="R243" s="114">
        <f>Data_Drop!AA246</f>
        <v>0</v>
      </c>
      <c r="S243" s="115"/>
      <c r="T243" s="116">
        <f t="shared" si="3"/>
        <v>11215</v>
      </c>
    </row>
    <row r="244" spans="2:20" s="111" customFormat="1" ht="17.5" customHeight="1" x14ac:dyDescent="0.35">
      <c r="B244" s="112" t="str">
        <f>Data_Drop!C247</f>
        <v>Remsen-Union</v>
      </c>
      <c r="C244" s="113"/>
      <c r="D244" s="114">
        <f>Data_Drop!L247</f>
        <v>7983</v>
      </c>
      <c r="E244" s="114"/>
      <c r="F244" s="114">
        <f>Data_Drop!M247</f>
        <v>10</v>
      </c>
      <c r="G244" s="114"/>
      <c r="H244" s="114">
        <f>Data_Drop!N247</f>
        <v>7993</v>
      </c>
      <c r="I244" s="114"/>
      <c r="J244" s="114">
        <f>Data_Drop!W247</f>
        <v>3311</v>
      </c>
      <c r="K244" s="114"/>
      <c r="L244" s="114">
        <f>Data_Drop!X247</f>
        <v>244</v>
      </c>
      <c r="M244" s="114"/>
      <c r="N244" s="114">
        <f>Data_Drop!Y247</f>
        <v>731</v>
      </c>
      <c r="O244" s="114"/>
      <c r="P244" s="114">
        <f>Data_Drop!Z247</f>
        <v>4286</v>
      </c>
      <c r="Q244" s="114"/>
      <c r="R244" s="114">
        <f>Data_Drop!AA247</f>
        <v>0</v>
      </c>
      <c r="S244" s="115"/>
      <c r="T244" s="116">
        <f t="shared" si="3"/>
        <v>4286</v>
      </c>
    </row>
    <row r="245" spans="2:20" s="111" customFormat="1" ht="17.5" customHeight="1" x14ac:dyDescent="0.35">
      <c r="B245" s="112" t="str">
        <f>Data_Drop!C248</f>
        <v>Riceville</v>
      </c>
      <c r="C245" s="113"/>
      <c r="D245" s="114">
        <f>Data_Drop!L248</f>
        <v>7983</v>
      </c>
      <c r="E245" s="114"/>
      <c r="F245" s="114">
        <f>Data_Drop!M248</f>
        <v>10</v>
      </c>
      <c r="G245" s="114"/>
      <c r="H245" s="114">
        <f>Data_Drop!N248</f>
        <v>7993</v>
      </c>
      <c r="I245" s="114"/>
      <c r="J245" s="114">
        <f>Data_Drop!W248</f>
        <v>3541</v>
      </c>
      <c r="K245" s="114"/>
      <c r="L245" s="114">
        <f>Data_Drop!X248</f>
        <v>281</v>
      </c>
      <c r="M245" s="114"/>
      <c r="N245" s="114">
        <f>Data_Drop!Y248</f>
        <v>451</v>
      </c>
      <c r="O245" s="114"/>
      <c r="P245" s="114">
        <f>Data_Drop!Z248</f>
        <v>4273</v>
      </c>
      <c r="Q245" s="114"/>
      <c r="R245" s="114">
        <f>Data_Drop!AA248</f>
        <v>0</v>
      </c>
      <c r="S245" s="115"/>
      <c r="T245" s="116">
        <f t="shared" si="3"/>
        <v>4273</v>
      </c>
    </row>
    <row r="246" spans="2:20" s="111" customFormat="1" ht="17.5" customHeight="1" x14ac:dyDescent="0.35">
      <c r="B246" s="112" t="str">
        <f>Data_Drop!C249</f>
        <v>Rock Valley</v>
      </c>
      <c r="C246" s="113"/>
      <c r="D246" s="114">
        <f>Data_Drop!L249</f>
        <v>7989</v>
      </c>
      <c r="E246" s="114"/>
      <c r="F246" s="114">
        <f>Data_Drop!M249</f>
        <v>4</v>
      </c>
      <c r="G246" s="114"/>
      <c r="H246" s="114">
        <f>Data_Drop!N249</f>
        <v>7993</v>
      </c>
      <c r="I246" s="114"/>
      <c r="J246" s="114">
        <f>Data_Drop!W249</f>
        <v>3155</v>
      </c>
      <c r="K246" s="114"/>
      <c r="L246" s="114">
        <f>Data_Drop!X249</f>
        <v>187</v>
      </c>
      <c r="M246" s="114"/>
      <c r="N246" s="114">
        <f>Data_Drop!Y249</f>
        <v>274</v>
      </c>
      <c r="O246" s="114"/>
      <c r="P246" s="114">
        <f>Data_Drop!Z249</f>
        <v>3616</v>
      </c>
      <c r="Q246" s="114"/>
      <c r="R246" s="114">
        <f>Data_Drop!AA249</f>
        <v>5424.42</v>
      </c>
      <c r="S246" s="115"/>
      <c r="T246" s="116">
        <f t="shared" si="3"/>
        <v>9040.42</v>
      </c>
    </row>
    <row r="247" spans="2:20" s="111" customFormat="1" ht="17.5" customHeight="1" x14ac:dyDescent="0.35">
      <c r="B247" s="112" t="str">
        <f>Data_Drop!C250</f>
        <v>Roland-Story</v>
      </c>
      <c r="C247" s="113"/>
      <c r="D247" s="114">
        <f>Data_Drop!L250</f>
        <v>7983</v>
      </c>
      <c r="E247" s="114"/>
      <c r="F247" s="114">
        <f>Data_Drop!M250</f>
        <v>10</v>
      </c>
      <c r="G247" s="114"/>
      <c r="H247" s="114">
        <f>Data_Drop!N250</f>
        <v>7993</v>
      </c>
      <c r="I247" s="114"/>
      <c r="J247" s="114">
        <f>Data_Drop!W250</f>
        <v>10076</v>
      </c>
      <c r="K247" s="114"/>
      <c r="L247" s="114">
        <f>Data_Drop!X250</f>
        <v>206</v>
      </c>
      <c r="M247" s="114"/>
      <c r="N247" s="114">
        <f>Data_Drop!Y250</f>
        <v>1065</v>
      </c>
      <c r="O247" s="114"/>
      <c r="P247" s="114">
        <f>Data_Drop!Z250</f>
        <v>11347</v>
      </c>
      <c r="Q247" s="114"/>
      <c r="R247" s="114">
        <f>Data_Drop!AA250</f>
        <v>0</v>
      </c>
      <c r="S247" s="115"/>
      <c r="T247" s="116">
        <f t="shared" si="3"/>
        <v>11347</v>
      </c>
    </row>
    <row r="248" spans="2:20" s="111" customFormat="1" ht="17.5" customHeight="1" x14ac:dyDescent="0.35">
      <c r="B248" s="112" t="str">
        <f>Data_Drop!C251</f>
        <v>Rudd-Rockford-Marble Rock</v>
      </c>
      <c r="C248" s="113"/>
      <c r="D248" s="114">
        <f>Data_Drop!L251</f>
        <v>7983</v>
      </c>
      <c r="E248" s="114"/>
      <c r="F248" s="114">
        <f>Data_Drop!M251</f>
        <v>10</v>
      </c>
      <c r="G248" s="114"/>
      <c r="H248" s="114">
        <f>Data_Drop!N251</f>
        <v>7993</v>
      </c>
      <c r="I248" s="114"/>
      <c r="J248" s="114">
        <f>Data_Drop!W251</f>
        <v>4030</v>
      </c>
      <c r="K248" s="114"/>
      <c r="L248" s="114">
        <f>Data_Drop!X251</f>
        <v>290</v>
      </c>
      <c r="M248" s="114"/>
      <c r="N248" s="114">
        <f>Data_Drop!Y251</f>
        <v>684</v>
      </c>
      <c r="O248" s="114"/>
      <c r="P248" s="114">
        <f>Data_Drop!Z251</f>
        <v>5004</v>
      </c>
      <c r="Q248" s="114"/>
      <c r="R248" s="114">
        <f>Data_Drop!AA251</f>
        <v>0</v>
      </c>
      <c r="S248" s="115"/>
      <c r="T248" s="116">
        <f t="shared" si="3"/>
        <v>5004</v>
      </c>
    </row>
    <row r="249" spans="2:20" s="111" customFormat="1" ht="17.5" customHeight="1" x14ac:dyDescent="0.35">
      <c r="B249" s="112" t="str">
        <f>Data_Drop!C252</f>
        <v>Ruthven-Ayrshire</v>
      </c>
      <c r="C249" s="113"/>
      <c r="D249" s="114">
        <f>Data_Drop!L252</f>
        <v>7983</v>
      </c>
      <c r="E249" s="114"/>
      <c r="F249" s="114">
        <f>Data_Drop!M252</f>
        <v>10</v>
      </c>
      <c r="G249" s="114"/>
      <c r="H249" s="114">
        <f>Data_Drop!N252</f>
        <v>7993</v>
      </c>
      <c r="I249" s="114"/>
      <c r="J249" s="114">
        <f>Data_Drop!W252</f>
        <v>1850</v>
      </c>
      <c r="K249" s="114"/>
      <c r="L249" s="114">
        <f>Data_Drop!X252</f>
        <v>309</v>
      </c>
      <c r="M249" s="114"/>
      <c r="N249" s="114">
        <f>Data_Drop!Y252</f>
        <v>330</v>
      </c>
      <c r="O249" s="114"/>
      <c r="P249" s="114">
        <f>Data_Drop!Z252</f>
        <v>2489</v>
      </c>
      <c r="Q249" s="114"/>
      <c r="R249" s="114">
        <f>Data_Drop!AA252</f>
        <v>0</v>
      </c>
      <c r="S249" s="115"/>
      <c r="T249" s="116">
        <f t="shared" si="3"/>
        <v>2489</v>
      </c>
    </row>
    <row r="250" spans="2:20" s="111" customFormat="1" ht="17.5" customHeight="1" x14ac:dyDescent="0.35">
      <c r="B250" s="112" t="str">
        <f>Data_Drop!C253</f>
        <v>St Ansgar</v>
      </c>
      <c r="C250" s="113"/>
      <c r="D250" s="114">
        <f>Data_Drop!L253</f>
        <v>7983</v>
      </c>
      <c r="E250" s="114"/>
      <c r="F250" s="114">
        <f>Data_Drop!M253</f>
        <v>10</v>
      </c>
      <c r="G250" s="114"/>
      <c r="H250" s="114">
        <f>Data_Drop!N253</f>
        <v>7993</v>
      </c>
      <c r="I250" s="114"/>
      <c r="J250" s="114">
        <f>Data_Drop!W253</f>
        <v>6123</v>
      </c>
      <c r="K250" s="114"/>
      <c r="L250" s="114">
        <f>Data_Drop!X253</f>
        <v>280</v>
      </c>
      <c r="M250" s="114"/>
      <c r="N250" s="114">
        <f>Data_Drop!Y253</f>
        <v>681</v>
      </c>
      <c r="O250" s="114"/>
      <c r="P250" s="114">
        <f>Data_Drop!Z253</f>
        <v>7084</v>
      </c>
      <c r="Q250" s="114"/>
      <c r="R250" s="114">
        <f>Data_Drop!AA253</f>
        <v>0</v>
      </c>
      <c r="S250" s="115"/>
      <c r="T250" s="116">
        <f t="shared" si="3"/>
        <v>7084</v>
      </c>
    </row>
    <row r="251" spans="2:20" s="111" customFormat="1" ht="17.5" customHeight="1" x14ac:dyDescent="0.35">
      <c r="B251" s="112" t="str">
        <f>Data_Drop!C254</f>
        <v>Saydel</v>
      </c>
      <c r="C251" s="113"/>
      <c r="D251" s="114">
        <f>Data_Drop!L254</f>
        <v>8016</v>
      </c>
      <c r="E251" s="114"/>
      <c r="F251" s="114">
        <f>Data_Drop!M254</f>
        <v>0</v>
      </c>
      <c r="G251" s="114"/>
      <c r="H251" s="114">
        <f>Data_Drop!N254</f>
        <v>8016</v>
      </c>
      <c r="I251" s="114"/>
      <c r="J251" s="114">
        <f>Data_Drop!W254</f>
        <v>0</v>
      </c>
      <c r="K251" s="114"/>
      <c r="L251" s="114">
        <f>Data_Drop!X254</f>
        <v>0</v>
      </c>
      <c r="M251" s="114"/>
      <c r="N251" s="114">
        <f>Data_Drop!Y254</f>
        <v>0</v>
      </c>
      <c r="O251" s="114"/>
      <c r="P251" s="114">
        <f>Data_Drop!Z254</f>
        <v>0</v>
      </c>
      <c r="Q251" s="114"/>
      <c r="R251" s="114">
        <f>Data_Drop!AA254</f>
        <v>11893</v>
      </c>
      <c r="S251" s="115"/>
      <c r="T251" s="116">
        <f t="shared" si="3"/>
        <v>11893</v>
      </c>
    </row>
    <row r="252" spans="2:20" s="111" customFormat="1" ht="17.5" customHeight="1" x14ac:dyDescent="0.35">
      <c r="B252" s="112" t="str">
        <f>Data_Drop!C255</f>
        <v>Schaller-Crestland</v>
      </c>
      <c r="C252" s="113"/>
      <c r="D252" s="114">
        <f>Data_Drop!L255</f>
        <v>8015</v>
      </c>
      <c r="E252" s="114"/>
      <c r="F252" s="114">
        <f>Data_Drop!M255</f>
        <v>0</v>
      </c>
      <c r="G252" s="114"/>
      <c r="H252" s="114">
        <f>Data_Drop!N255</f>
        <v>8015</v>
      </c>
      <c r="I252" s="114"/>
      <c r="J252" s="114">
        <f>Data_Drop!W255</f>
        <v>0</v>
      </c>
      <c r="K252" s="114"/>
      <c r="L252" s="114">
        <f>Data_Drop!X255</f>
        <v>0</v>
      </c>
      <c r="M252" s="114"/>
      <c r="N252" s="114">
        <f>Data_Drop!Y255</f>
        <v>0</v>
      </c>
      <c r="O252" s="114"/>
      <c r="P252" s="114">
        <f>Data_Drop!Z255</f>
        <v>0</v>
      </c>
      <c r="Q252" s="114"/>
      <c r="R252" s="114">
        <f>Data_Drop!AA255</f>
        <v>4378.5</v>
      </c>
      <c r="S252" s="115"/>
      <c r="T252" s="116">
        <f t="shared" si="3"/>
        <v>4378.5</v>
      </c>
    </row>
    <row r="253" spans="2:20" s="111" customFormat="1" ht="17.5" customHeight="1" x14ac:dyDescent="0.35">
      <c r="B253" s="112" t="str">
        <f>Data_Drop!C256</f>
        <v>Schleswig</v>
      </c>
      <c r="C253" s="113"/>
      <c r="D253" s="114">
        <f>Data_Drop!L256</f>
        <v>7983</v>
      </c>
      <c r="E253" s="114"/>
      <c r="F253" s="114">
        <f>Data_Drop!M256</f>
        <v>10</v>
      </c>
      <c r="G253" s="114"/>
      <c r="H253" s="114">
        <f>Data_Drop!N256</f>
        <v>7993</v>
      </c>
      <c r="I253" s="114"/>
      <c r="J253" s="114">
        <f>Data_Drop!W256</f>
        <v>2311</v>
      </c>
      <c r="K253" s="114"/>
      <c r="L253" s="114">
        <f>Data_Drop!X256</f>
        <v>285</v>
      </c>
      <c r="M253" s="114"/>
      <c r="N253" s="114">
        <f>Data_Drop!Y256</f>
        <v>344</v>
      </c>
      <c r="O253" s="114"/>
      <c r="P253" s="114">
        <f>Data_Drop!Z256</f>
        <v>2940</v>
      </c>
      <c r="Q253" s="114"/>
      <c r="R253" s="114">
        <f>Data_Drop!AA256</f>
        <v>0</v>
      </c>
      <c r="S253" s="115"/>
      <c r="T253" s="116">
        <f t="shared" si="3"/>
        <v>2940</v>
      </c>
    </row>
    <row r="254" spans="2:20" s="111" customFormat="1" ht="17.5" customHeight="1" x14ac:dyDescent="0.35">
      <c r="B254" s="112" t="str">
        <f>Data_Drop!C257</f>
        <v>Sergeant Bluff-Luton</v>
      </c>
      <c r="C254" s="113"/>
      <c r="D254" s="114">
        <f>Data_Drop!L257</f>
        <v>7983</v>
      </c>
      <c r="E254" s="114"/>
      <c r="F254" s="114">
        <f>Data_Drop!M257</f>
        <v>10</v>
      </c>
      <c r="G254" s="114"/>
      <c r="H254" s="114">
        <f>Data_Drop!N257</f>
        <v>7993</v>
      </c>
      <c r="I254" s="114"/>
      <c r="J254" s="114">
        <f>Data_Drop!W257</f>
        <v>14201</v>
      </c>
      <c r="K254" s="114"/>
      <c r="L254" s="114">
        <f>Data_Drop!X257</f>
        <v>560</v>
      </c>
      <c r="M254" s="114"/>
      <c r="N254" s="114">
        <f>Data_Drop!Y257</f>
        <v>1939</v>
      </c>
      <c r="O254" s="114"/>
      <c r="P254" s="114">
        <f>Data_Drop!Z257</f>
        <v>16700</v>
      </c>
      <c r="Q254" s="114"/>
      <c r="R254" s="114">
        <f>Data_Drop!AA257</f>
        <v>0</v>
      </c>
      <c r="S254" s="115"/>
      <c r="T254" s="116">
        <f t="shared" si="3"/>
        <v>16700</v>
      </c>
    </row>
    <row r="255" spans="2:20" s="111" customFormat="1" ht="17.5" customHeight="1" x14ac:dyDescent="0.35">
      <c r="B255" s="112" t="str">
        <f>Data_Drop!C258</f>
        <v>Seymour</v>
      </c>
      <c r="C255" s="113"/>
      <c r="D255" s="114">
        <f>Data_Drop!L258</f>
        <v>7983</v>
      </c>
      <c r="E255" s="114"/>
      <c r="F255" s="114">
        <f>Data_Drop!M258</f>
        <v>10</v>
      </c>
      <c r="G255" s="114"/>
      <c r="H255" s="114">
        <f>Data_Drop!N258</f>
        <v>7993</v>
      </c>
      <c r="I255" s="114"/>
      <c r="J255" s="114">
        <f>Data_Drop!W258</f>
        <v>2220</v>
      </c>
      <c r="K255" s="114"/>
      <c r="L255" s="114">
        <f>Data_Drop!X258</f>
        <v>258</v>
      </c>
      <c r="M255" s="114"/>
      <c r="N255" s="114">
        <f>Data_Drop!Y258</f>
        <v>196</v>
      </c>
      <c r="O255" s="114"/>
      <c r="P255" s="114">
        <f>Data_Drop!Z258</f>
        <v>2674</v>
      </c>
      <c r="Q255" s="114"/>
      <c r="R255" s="114">
        <f>Data_Drop!AA258</f>
        <v>0</v>
      </c>
      <c r="S255" s="115"/>
      <c r="T255" s="116">
        <f t="shared" si="3"/>
        <v>2674</v>
      </c>
    </row>
    <row r="256" spans="2:20" s="111" customFormat="1" ht="17.5" customHeight="1" x14ac:dyDescent="0.35">
      <c r="B256" s="112" t="str">
        <f>Data_Drop!C259</f>
        <v>West Fork</v>
      </c>
      <c r="C256" s="113"/>
      <c r="D256" s="114">
        <f>Data_Drop!L259</f>
        <v>8004</v>
      </c>
      <c r="E256" s="114"/>
      <c r="F256" s="114">
        <f>Data_Drop!M259</f>
        <v>0</v>
      </c>
      <c r="G256" s="114"/>
      <c r="H256" s="114">
        <f>Data_Drop!N259</f>
        <v>8004</v>
      </c>
      <c r="I256" s="114"/>
      <c r="J256" s="114">
        <f>Data_Drop!W259</f>
        <v>0</v>
      </c>
      <c r="K256" s="114"/>
      <c r="L256" s="114">
        <f>Data_Drop!X259</f>
        <v>0</v>
      </c>
      <c r="M256" s="114"/>
      <c r="N256" s="114">
        <f>Data_Drop!Y259</f>
        <v>0</v>
      </c>
      <c r="O256" s="114"/>
      <c r="P256" s="114">
        <f>Data_Drop!Z259</f>
        <v>0</v>
      </c>
      <c r="Q256" s="114"/>
      <c r="R256" s="114">
        <f>Data_Drop!AA259</f>
        <v>8730</v>
      </c>
      <c r="S256" s="115"/>
      <c r="T256" s="116">
        <f t="shared" si="3"/>
        <v>8730</v>
      </c>
    </row>
    <row r="257" spans="2:20" s="111" customFormat="1" ht="17.5" customHeight="1" x14ac:dyDescent="0.35">
      <c r="B257" s="112" t="str">
        <f>Data_Drop!C260</f>
        <v>Sheldon</v>
      </c>
      <c r="C257" s="113"/>
      <c r="D257" s="114">
        <f>Data_Drop!L260</f>
        <v>7983</v>
      </c>
      <c r="E257" s="114"/>
      <c r="F257" s="114">
        <f>Data_Drop!M260</f>
        <v>10</v>
      </c>
      <c r="G257" s="114"/>
      <c r="H257" s="114">
        <f>Data_Drop!N260</f>
        <v>7993</v>
      </c>
      <c r="I257" s="114"/>
      <c r="J257" s="114">
        <f>Data_Drop!W260</f>
        <v>11413</v>
      </c>
      <c r="K257" s="114"/>
      <c r="L257" s="114">
        <f>Data_Drop!X260</f>
        <v>584</v>
      </c>
      <c r="M257" s="114"/>
      <c r="N257" s="114">
        <f>Data_Drop!Y260</f>
        <v>1570</v>
      </c>
      <c r="O257" s="114"/>
      <c r="P257" s="114">
        <f>Data_Drop!Z260</f>
        <v>13567</v>
      </c>
      <c r="Q257" s="114"/>
      <c r="R257" s="114">
        <f>Data_Drop!AA260</f>
        <v>0</v>
      </c>
      <c r="S257" s="115"/>
      <c r="T257" s="116">
        <f t="shared" si="3"/>
        <v>13567</v>
      </c>
    </row>
    <row r="258" spans="2:20" s="111" customFormat="1" ht="17.5" customHeight="1" x14ac:dyDescent="0.35">
      <c r="B258" s="112" t="str">
        <f>Data_Drop!C261</f>
        <v>Shenandoah</v>
      </c>
      <c r="C258" s="113"/>
      <c r="D258" s="114">
        <f>Data_Drop!L261</f>
        <v>7983</v>
      </c>
      <c r="E258" s="114"/>
      <c r="F258" s="114">
        <f>Data_Drop!M261</f>
        <v>10</v>
      </c>
      <c r="G258" s="114"/>
      <c r="H258" s="114">
        <f>Data_Drop!N261</f>
        <v>7993</v>
      </c>
      <c r="I258" s="114"/>
      <c r="J258" s="114">
        <f>Data_Drop!W261</f>
        <v>10601</v>
      </c>
      <c r="K258" s="114"/>
      <c r="L258" s="114">
        <f>Data_Drop!X261</f>
        <v>160</v>
      </c>
      <c r="M258" s="114"/>
      <c r="N258" s="114">
        <f>Data_Drop!Y261</f>
        <v>1546</v>
      </c>
      <c r="O258" s="114"/>
      <c r="P258" s="114">
        <f>Data_Drop!Z261</f>
        <v>12307</v>
      </c>
      <c r="Q258" s="114"/>
      <c r="R258" s="114">
        <f>Data_Drop!AA261</f>
        <v>0</v>
      </c>
      <c r="S258" s="115"/>
      <c r="T258" s="116">
        <f t="shared" si="3"/>
        <v>12307</v>
      </c>
    </row>
    <row r="259" spans="2:20" s="111" customFormat="1" ht="17.5" customHeight="1" x14ac:dyDescent="0.35">
      <c r="B259" s="112" t="str">
        <f>Data_Drop!C262</f>
        <v>Sibley-Ocheyedan</v>
      </c>
      <c r="C259" s="113"/>
      <c r="D259" s="114">
        <f>Data_Drop!L262</f>
        <v>7983</v>
      </c>
      <c r="E259" s="114"/>
      <c r="F259" s="114">
        <f>Data_Drop!M262</f>
        <v>10</v>
      </c>
      <c r="G259" s="114"/>
      <c r="H259" s="114">
        <f>Data_Drop!N262</f>
        <v>7993</v>
      </c>
      <c r="I259" s="114"/>
      <c r="J259" s="114">
        <f>Data_Drop!W262</f>
        <v>6693</v>
      </c>
      <c r="K259" s="114"/>
      <c r="L259" s="114">
        <f>Data_Drop!X262</f>
        <v>321</v>
      </c>
      <c r="M259" s="114"/>
      <c r="N259" s="114">
        <f>Data_Drop!Y262</f>
        <v>837</v>
      </c>
      <c r="O259" s="114"/>
      <c r="P259" s="114">
        <f>Data_Drop!Z262</f>
        <v>7851</v>
      </c>
      <c r="Q259" s="114"/>
      <c r="R259" s="114">
        <f>Data_Drop!AA262</f>
        <v>0</v>
      </c>
      <c r="S259" s="115"/>
      <c r="T259" s="116">
        <f t="shared" si="3"/>
        <v>7851</v>
      </c>
    </row>
    <row r="260" spans="2:20" s="111" customFormat="1" ht="17.5" customHeight="1" x14ac:dyDescent="0.35">
      <c r="B260" s="112" t="str">
        <f>Data_Drop!C263</f>
        <v>Sidney</v>
      </c>
      <c r="C260" s="113"/>
      <c r="D260" s="114">
        <f>Data_Drop!L263</f>
        <v>7983</v>
      </c>
      <c r="E260" s="114"/>
      <c r="F260" s="114">
        <f>Data_Drop!M263</f>
        <v>10</v>
      </c>
      <c r="G260" s="114"/>
      <c r="H260" s="114">
        <f>Data_Drop!N263</f>
        <v>7993</v>
      </c>
      <c r="I260" s="114"/>
      <c r="J260" s="114">
        <f>Data_Drop!W263</f>
        <v>3672</v>
      </c>
      <c r="K260" s="114"/>
      <c r="L260" s="114">
        <f>Data_Drop!X263</f>
        <v>273</v>
      </c>
      <c r="M260" s="114"/>
      <c r="N260" s="114">
        <f>Data_Drop!Y263</f>
        <v>411</v>
      </c>
      <c r="O260" s="114"/>
      <c r="P260" s="114">
        <f>Data_Drop!Z263</f>
        <v>4356</v>
      </c>
      <c r="Q260" s="114"/>
      <c r="R260" s="114">
        <f>Data_Drop!AA263</f>
        <v>0</v>
      </c>
      <c r="S260" s="115"/>
      <c r="T260" s="116">
        <f t="shared" si="3"/>
        <v>4356</v>
      </c>
    </row>
    <row r="261" spans="2:20" s="111" customFormat="1" ht="17.5" customHeight="1" x14ac:dyDescent="0.35">
      <c r="B261" s="112" t="str">
        <f>Data_Drop!C264</f>
        <v>Sigourney</v>
      </c>
      <c r="C261" s="113"/>
      <c r="D261" s="114">
        <f>Data_Drop!L264</f>
        <v>7983</v>
      </c>
      <c r="E261" s="114"/>
      <c r="F261" s="114">
        <f>Data_Drop!M264</f>
        <v>10</v>
      </c>
      <c r="G261" s="114"/>
      <c r="H261" s="114">
        <f>Data_Drop!N264</f>
        <v>7993</v>
      </c>
      <c r="I261" s="114"/>
      <c r="J261" s="114">
        <f>Data_Drop!W264</f>
        <v>5590</v>
      </c>
      <c r="K261" s="114"/>
      <c r="L261" s="114">
        <f>Data_Drop!X264</f>
        <v>316</v>
      </c>
      <c r="M261" s="114"/>
      <c r="N261" s="114">
        <f>Data_Drop!Y264</f>
        <v>567</v>
      </c>
      <c r="O261" s="114"/>
      <c r="P261" s="114">
        <f>Data_Drop!Z264</f>
        <v>6473</v>
      </c>
      <c r="Q261" s="114"/>
      <c r="R261" s="114">
        <f>Data_Drop!AA264</f>
        <v>0</v>
      </c>
      <c r="S261" s="115"/>
      <c r="T261" s="116">
        <f t="shared" si="3"/>
        <v>6473</v>
      </c>
    </row>
    <row r="262" spans="2:20" s="111" customFormat="1" ht="17.5" customHeight="1" x14ac:dyDescent="0.35">
      <c r="B262" s="112" t="str">
        <f>Data_Drop!C265</f>
        <v>Sioux Center</v>
      </c>
      <c r="C262" s="113"/>
      <c r="D262" s="114">
        <f>Data_Drop!L265</f>
        <v>7983</v>
      </c>
      <c r="E262" s="114"/>
      <c r="F262" s="114">
        <f>Data_Drop!M265</f>
        <v>10</v>
      </c>
      <c r="G262" s="114"/>
      <c r="H262" s="114">
        <f>Data_Drop!N265</f>
        <v>7993</v>
      </c>
      <c r="I262" s="114"/>
      <c r="J262" s="114">
        <f>Data_Drop!W265</f>
        <v>15380</v>
      </c>
      <c r="K262" s="114"/>
      <c r="L262" s="114">
        <f>Data_Drop!X265</f>
        <v>1029</v>
      </c>
      <c r="M262" s="114"/>
      <c r="N262" s="114">
        <f>Data_Drop!Y265</f>
        <v>2140</v>
      </c>
      <c r="O262" s="114"/>
      <c r="P262" s="114">
        <f>Data_Drop!Z265</f>
        <v>18549</v>
      </c>
      <c r="Q262" s="114"/>
      <c r="R262" s="114">
        <f>Data_Drop!AA265</f>
        <v>0</v>
      </c>
      <c r="S262" s="115"/>
      <c r="T262" s="116">
        <f t="shared" ref="T262:T325" si="4">R262+P262</f>
        <v>18549</v>
      </c>
    </row>
    <row r="263" spans="2:20" s="111" customFormat="1" ht="17.5" customHeight="1" x14ac:dyDescent="0.35">
      <c r="B263" s="112" t="str">
        <f>Data_Drop!C266</f>
        <v>Sioux City</v>
      </c>
      <c r="C263" s="113"/>
      <c r="D263" s="114">
        <f>Data_Drop!L266</f>
        <v>7983</v>
      </c>
      <c r="E263" s="114"/>
      <c r="F263" s="114">
        <f>Data_Drop!M266</f>
        <v>10</v>
      </c>
      <c r="G263" s="114"/>
      <c r="H263" s="114">
        <f>Data_Drop!N266</f>
        <v>7993</v>
      </c>
      <c r="I263" s="114"/>
      <c r="J263" s="114">
        <f>Data_Drop!W266</f>
        <v>144821</v>
      </c>
      <c r="K263" s="114"/>
      <c r="L263" s="114">
        <f>Data_Drop!X266</f>
        <v>8184</v>
      </c>
      <c r="M263" s="114"/>
      <c r="N263" s="114">
        <f>Data_Drop!Y266</f>
        <v>24255</v>
      </c>
      <c r="O263" s="114"/>
      <c r="P263" s="114">
        <f>Data_Drop!Z266</f>
        <v>177260</v>
      </c>
      <c r="Q263" s="114"/>
      <c r="R263" s="114">
        <f>Data_Drop!AA266</f>
        <v>0</v>
      </c>
      <c r="S263" s="115"/>
      <c r="T263" s="116">
        <f t="shared" si="4"/>
        <v>177260</v>
      </c>
    </row>
    <row r="264" spans="2:20" s="111" customFormat="1" ht="17.5" customHeight="1" x14ac:dyDescent="0.35">
      <c r="B264" s="112" t="str">
        <f>Data_Drop!C267</f>
        <v>Sioux Central</v>
      </c>
      <c r="C264" s="113"/>
      <c r="D264" s="114">
        <f>Data_Drop!L267</f>
        <v>7983</v>
      </c>
      <c r="E264" s="114"/>
      <c r="F264" s="114">
        <f>Data_Drop!M267</f>
        <v>10</v>
      </c>
      <c r="G264" s="114"/>
      <c r="H264" s="114">
        <f>Data_Drop!N267</f>
        <v>7993</v>
      </c>
      <c r="I264" s="114"/>
      <c r="J264" s="114">
        <f>Data_Drop!W267</f>
        <v>4225</v>
      </c>
      <c r="K264" s="114"/>
      <c r="L264" s="114">
        <f>Data_Drop!X267</f>
        <v>362</v>
      </c>
      <c r="M264" s="114"/>
      <c r="N264" s="114">
        <f>Data_Drop!Y267</f>
        <v>556</v>
      </c>
      <c r="O264" s="114"/>
      <c r="P264" s="114">
        <f>Data_Drop!Z267</f>
        <v>5143</v>
      </c>
      <c r="Q264" s="114"/>
      <c r="R264" s="114">
        <f>Data_Drop!AA267</f>
        <v>0</v>
      </c>
      <c r="S264" s="115"/>
      <c r="T264" s="116">
        <f t="shared" si="4"/>
        <v>5143</v>
      </c>
    </row>
    <row r="265" spans="2:20" s="111" customFormat="1" ht="17.5" customHeight="1" x14ac:dyDescent="0.35">
      <c r="B265" s="112" t="str">
        <f>Data_Drop!C268</f>
        <v>South Central Calhoun</v>
      </c>
      <c r="C265" s="113"/>
      <c r="D265" s="114">
        <f>Data_Drop!L268</f>
        <v>7983</v>
      </c>
      <c r="E265" s="114"/>
      <c r="F265" s="114">
        <f>Data_Drop!M268</f>
        <v>10</v>
      </c>
      <c r="G265" s="114"/>
      <c r="H265" s="114">
        <f>Data_Drop!N268</f>
        <v>7993</v>
      </c>
      <c r="I265" s="114"/>
      <c r="J265" s="114">
        <f>Data_Drop!W268</f>
        <v>8883</v>
      </c>
      <c r="K265" s="114"/>
      <c r="L265" s="114">
        <f>Data_Drop!X268</f>
        <v>224</v>
      </c>
      <c r="M265" s="114"/>
      <c r="N265" s="114">
        <f>Data_Drop!Y268</f>
        <v>1184</v>
      </c>
      <c r="O265" s="114"/>
      <c r="P265" s="114">
        <f>Data_Drop!Z268</f>
        <v>10291</v>
      </c>
      <c r="Q265" s="114"/>
      <c r="R265" s="114">
        <f>Data_Drop!AA268</f>
        <v>0</v>
      </c>
      <c r="S265" s="115"/>
      <c r="T265" s="116">
        <f t="shared" si="4"/>
        <v>10291</v>
      </c>
    </row>
    <row r="266" spans="2:20" s="111" customFormat="1" ht="17.5" customHeight="1" x14ac:dyDescent="0.35">
      <c r="B266" s="112" t="str">
        <f>Data_Drop!C269</f>
        <v>Solon</v>
      </c>
      <c r="C266" s="113"/>
      <c r="D266" s="114">
        <f>Data_Drop!L269</f>
        <v>7983</v>
      </c>
      <c r="E266" s="114"/>
      <c r="F266" s="114">
        <f>Data_Drop!M269</f>
        <v>10</v>
      </c>
      <c r="G266" s="114"/>
      <c r="H266" s="114">
        <f>Data_Drop!N269</f>
        <v>7993</v>
      </c>
      <c r="I266" s="114"/>
      <c r="J266" s="114">
        <f>Data_Drop!W269</f>
        <v>14277</v>
      </c>
      <c r="K266" s="114"/>
      <c r="L266" s="114">
        <f>Data_Drop!X269</f>
        <v>116</v>
      </c>
      <c r="M266" s="114"/>
      <c r="N266" s="114">
        <f>Data_Drop!Y269</f>
        <v>1064</v>
      </c>
      <c r="O266" s="114"/>
      <c r="P266" s="114">
        <f>Data_Drop!Z269</f>
        <v>15457</v>
      </c>
      <c r="Q266" s="114"/>
      <c r="R266" s="114">
        <f>Data_Drop!AA269</f>
        <v>0</v>
      </c>
      <c r="S266" s="115"/>
      <c r="T266" s="116">
        <f t="shared" si="4"/>
        <v>15457</v>
      </c>
    </row>
    <row r="267" spans="2:20" s="111" customFormat="1" ht="17.5" customHeight="1" x14ac:dyDescent="0.35">
      <c r="B267" s="112" t="str">
        <f>Data_Drop!C270</f>
        <v>Southeast Warren</v>
      </c>
      <c r="C267" s="113"/>
      <c r="D267" s="114">
        <f>Data_Drop!L270</f>
        <v>7983</v>
      </c>
      <c r="E267" s="114"/>
      <c r="F267" s="114">
        <f>Data_Drop!M270</f>
        <v>10</v>
      </c>
      <c r="G267" s="114"/>
      <c r="H267" s="114">
        <f>Data_Drop!N270</f>
        <v>7993</v>
      </c>
      <c r="I267" s="114"/>
      <c r="J267" s="114">
        <f>Data_Drop!W270</f>
        <v>4889</v>
      </c>
      <c r="K267" s="114"/>
      <c r="L267" s="114">
        <f>Data_Drop!X270</f>
        <v>271</v>
      </c>
      <c r="M267" s="114"/>
      <c r="N267" s="114">
        <f>Data_Drop!Y270</f>
        <v>498</v>
      </c>
      <c r="O267" s="114"/>
      <c r="P267" s="114">
        <f>Data_Drop!Z270</f>
        <v>5658</v>
      </c>
      <c r="Q267" s="114"/>
      <c r="R267" s="114">
        <f>Data_Drop!AA270</f>
        <v>0</v>
      </c>
      <c r="S267" s="115"/>
      <c r="T267" s="116">
        <f t="shared" si="4"/>
        <v>5658</v>
      </c>
    </row>
    <row r="268" spans="2:20" s="111" customFormat="1" ht="17.5" customHeight="1" x14ac:dyDescent="0.35">
      <c r="B268" s="112" t="str">
        <f>Data_Drop!C271</f>
        <v>South Hamilton</v>
      </c>
      <c r="C268" s="113"/>
      <c r="D268" s="114">
        <f>Data_Drop!L271</f>
        <v>8010</v>
      </c>
      <c r="E268" s="114"/>
      <c r="F268" s="114">
        <f>Data_Drop!M271</f>
        <v>0</v>
      </c>
      <c r="G268" s="114"/>
      <c r="H268" s="114">
        <f>Data_Drop!N271</f>
        <v>8010</v>
      </c>
      <c r="I268" s="114"/>
      <c r="J268" s="114">
        <f>Data_Drop!W271</f>
        <v>0</v>
      </c>
      <c r="K268" s="114"/>
      <c r="L268" s="114">
        <f>Data_Drop!X271</f>
        <v>0</v>
      </c>
      <c r="M268" s="114"/>
      <c r="N268" s="114">
        <f>Data_Drop!Y271</f>
        <v>0</v>
      </c>
      <c r="O268" s="114"/>
      <c r="P268" s="114">
        <f>Data_Drop!Z271</f>
        <v>0</v>
      </c>
      <c r="Q268" s="114"/>
      <c r="R268" s="114">
        <f>Data_Drop!AA271</f>
        <v>6957.7</v>
      </c>
      <c r="S268" s="115"/>
      <c r="T268" s="116">
        <f t="shared" si="4"/>
        <v>6957.7</v>
      </c>
    </row>
    <row r="269" spans="2:20" s="111" customFormat="1" ht="17.5" customHeight="1" x14ac:dyDescent="0.35">
      <c r="B269" s="112" t="str">
        <f>Data_Drop!C272</f>
        <v>Southeast Valley</v>
      </c>
      <c r="C269" s="113"/>
      <c r="D269" s="114">
        <f>Data_Drop!L272</f>
        <v>8072</v>
      </c>
      <c r="E269" s="114"/>
      <c r="F269" s="114">
        <f>Data_Drop!M272</f>
        <v>0</v>
      </c>
      <c r="G269" s="114"/>
      <c r="H269" s="114">
        <f>Data_Drop!N272</f>
        <v>8072</v>
      </c>
      <c r="I269" s="114"/>
      <c r="J269" s="114">
        <f>Data_Drop!W272</f>
        <v>0</v>
      </c>
      <c r="K269" s="114"/>
      <c r="L269" s="114">
        <f>Data_Drop!X272</f>
        <v>0</v>
      </c>
      <c r="M269" s="114"/>
      <c r="N269" s="114">
        <f>Data_Drop!Y272</f>
        <v>0</v>
      </c>
      <c r="O269" s="114"/>
      <c r="P269" s="114">
        <f>Data_Drop!Z272</f>
        <v>0</v>
      </c>
      <c r="Q269" s="114"/>
      <c r="R269" s="114">
        <f>Data_Drop!AA272</f>
        <v>13477.3</v>
      </c>
      <c r="S269" s="115"/>
      <c r="T269" s="116">
        <f t="shared" si="4"/>
        <v>13477.3</v>
      </c>
    </row>
    <row r="270" spans="2:20" s="111" customFormat="1" ht="17.5" customHeight="1" x14ac:dyDescent="0.35">
      <c r="B270" s="112" t="str">
        <f>Data_Drop!C273</f>
        <v>South Page</v>
      </c>
      <c r="C270" s="113"/>
      <c r="D270" s="114">
        <f>Data_Drop!L273</f>
        <v>7983</v>
      </c>
      <c r="E270" s="114"/>
      <c r="F270" s="114">
        <f>Data_Drop!M273</f>
        <v>10</v>
      </c>
      <c r="G270" s="114"/>
      <c r="H270" s="114">
        <f>Data_Drop!N273</f>
        <v>7993</v>
      </c>
      <c r="I270" s="114"/>
      <c r="J270" s="114">
        <f>Data_Drop!W273</f>
        <v>1883</v>
      </c>
      <c r="K270" s="114"/>
      <c r="L270" s="114">
        <f>Data_Drop!X273</f>
        <v>237</v>
      </c>
      <c r="M270" s="114"/>
      <c r="N270" s="114">
        <f>Data_Drop!Y273</f>
        <v>240</v>
      </c>
      <c r="O270" s="114"/>
      <c r="P270" s="114">
        <f>Data_Drop!Z273</f>
        <v>2360</v>
      </c>
      <c r="Q270" s="114"/>
      <c r="R270" s="114">
        <f>Data_Drop!AA273</f>
        <v>0</v>
      </c>
      <c r="S270" s="115"/>
      <c r="T270" s="116">
        <f t="shared" si="4"/>
        <v>2360</v>
      </c>
    </row>
    <row r="271" spans="2:20" s="111" customFormat="1" ht="17.5" customHeight="1" x14ac:dyDescent="0.35">
      <c r="B271" s="112" t="str">
        <f>Data_Drop!C274</f>
        <v>South Tama</v>
      </c>
      <c r="C271" s="113"/>
      <c r="D271" s="114">
        <f>Data_Drop!L274</f>
        <v>7983</v>
      </c>
      <c r="E271" s="114"/>
      <c r="F271" s="114">
        <f>Data_Drop!M274</f>
        <v>10</v>
      </c>
      <c r="G271" s="114"/>
      <c r="H271" s="114">
        <f>Data_Drop!N274</f>
        <v>7993</v>
      </c>
      <c r="I271" s="114"/>
      <c r="J271" s="114">
        <f>Data_Drop!W274</f>
        <v>13654</v>
      </c>
      <c r="K271" s="114"/>
      <c r="L271" s="114">
        <f>Data_Drop!X274</f>
        <v>708</v>
      </c>
      <c r="M271" s="114"/>
      <c r="N271" s="114">
        <f>Data_Drop!Y274</f>
        <v>2169</v>
      </c>
      <c r="O271" s="114"/>
      <c r="P271" s="114">
        <f>Data_Drop!Z274</f>
        <v>16531</v>
      </c>
      <c r="Q271" s="114"/>
      <c r="R271" s="114">
        <f>Data_Drop!AA274</f>
        <v>0</v>
      </c>
      <c r="S271" s="115"/>
      <c r="T271" s="116">
        <f t="shared" si="4"/>
        <v>16531</v>
      </c>
    </row>
    <row r="272" spans="2:20" s="111" customFormat="1" ht="17.5" customHeight="1" x14ac:dyDescent="0.35">
      <c r="B272" s="112" t="str">
        <f>Data_Drop!C275</f>
        <v>South Winneshiek</v>
      </c>
      <c r="C272" s="113"/>
      <c r="D272" s="114">
        <f>Data_Drop!L275</f>
        <v>7983</v>
      </c>
      <c r="E272" s="114"/>
      <c r="F272" s="114">
        <f>Data_Drop!M275</f>
        <v>10</v>
      </c>
      <c r="G272" s="114"/>
      <c r="H272" s="114">
        <f>Data_Drop!N275</f>
        <v>7993</v>
      </c>
      <c r="I272" s="114"/>
      <c r="J272" s="114">
        <f>Data_Drop!W275</f>
        <v>5388</v>
      </c>
      <c r="K272" s="114"/>
      <c r="L272" s="114">
        <f>Data_Drop!X275</f>
        <v>368</v>
      </c>
      <c r="M272" s="114"/>
      <c r="N272" s="114">
        <f>Data_Drop!Y275</f>
        <v>1006</v>
      </c>
      <c r="O272" s="114"/>
      <c r="P272" s="114">
        <f>Data_Drop!Z275</f>
        <v>6762</v>
      </c>
      <c r="Q272" s="114"/>
      <c r="R272" s="114">
        <f>Data_Drop!AA275</f>
        <v>0</v>
      </c>
      <c r="S272" s="115"/>
      <c r="T272" s="116">
        <f t="shared" si="4"/>
        <v>6762</v>
      </c>
    </row>
    <row r="273" spans="2:20" s="111" customFormat="1" ht="17.5" customHeight="1" x14ac:dyDescent="0.35">
      <c r="B273" s="112" t="str">
        <f>Data_Drop!C276</f>
        <v>Southeast Polk</v>
      </c>
      <c r="C273" s="113"/>
      <c r="D273" s="114">
        <f>Data_Drop!L276</f>
        <v>7983</v>
      </c>
      <c r="E273" s="114"/>
      <c r="F273" s="114">
        <f>Data_Drop!M276</f>
        <v>10</v>
      </c>
      <c r="G273" s="114"/>
      <c r="H273" s="114">
        <f>Data_Drop!N276</f>
        <v>7993</v>
      </c>
      <c r="I273" s="114"/>
      <c r="J273" s="114">
        <f>Data_Drop!W276</f>
        <v>72886</v>
      </c>
      <c r="K273" s="114"/>
      <c r="L273" s="114">
        <f>Data_Drop!X276</f>
        <v>1897</v>
      </c>
      <c r="M273" s="114"/>
      <c r="N273" s="114">
        <f>Data_Drop!Y276</f>
        <v>10616</v>
      </c>
      <c r="O273" s="114"/>
      <c r="P273" s="114">
        <f>Data_Drop!Z276</f>
        <v>85399</v>
      </c>
      <c r="Q273" s="114"/>
      <c r="R273" s="114">
        <f>Data_Drop!AA276</f>
        <v>0</v>
      </c>
      <c r="S273" s="115"/>
      <c r="T273" s="116">
        <f t="shared" si="4"/>
        <v>85399</v>
      </c>
    </row>
    <row r="274" spans="2:20" s="111" customFormat="1" ht="17.5" customHeight="1" x14ac:dyDescent="0.35">
      <c r="B274" s="112" t="str">
        <f>Data_Drop!C277</f>
        <v>Spencer</v>
      </c>
      <c r="C274" s="113"/>
      <c r="D274" s="114">
        <f>Data_Drop!L277</f>
        <v>7983</v>
      </c>
      <c r="E274" s="114"/>
      <c r="F274" s="114">
        <f>Data_Drop!M277</f>
        <v>10</v>
      </c>
      <c r="G274" s="114"/>
      <c r="H274" s="114">
        <f>Data_Drop!N277</f>
        <v>7993</v>
      </c>
      <c r="I274" s="114"/>
      <c r="J274" s="114">
        <f>Data_Drop!W277</f>
        <v>19472</v>
      </c>
      <c r="K274" s="114"/>
      <c r="L274" s="114">
        <f>Data_Drop!X277</f>
        <v>492</v>
      </c>
      <c r="M274" s="114"/>
      <c r="N274" s="114">
        <f>Data_Drop!Y277</f>
        <v>3314</v>
      </c>
      <c r="O274" s="114"/>
      <c r="P274" s="114">
        <f>Data_Drop!Z277</f>
        <v>23278</v>
      </c>
      <c r="Q274" s="114"/>
      <c r="R274" s="114">
        <f>Data_Drop!AA277</f>
        <v>0</v>
      </c>
      <c r="S274" s="115"/>
      <c r="T274" s="116">
        <f t="shared" si="4"/>
        <v>23278</v>
      </c>
    </row>
    <row r="275" spans="2:20" s="111" customFormat="1" ht="17.5" customHeight="1" x14ac:dyDescent="0.35">
      <c r="B275" s="112" t="str">
        <f>Data_Drop!C278</f>
        <v>Spirit Lake</v>
      </c>
      <c r="C275" s="113"/>
      <c r="D275" s="114">
        <f>Data_Drop!L278</f>
        <v>7983</v>
      </c>
      <c r="E275" s="114"/>
      <c r="F275" s="114">
        <f>Data_Drop!M278</f>
        <v>10</v>
      </c>
      <c r="G275" s="114"/>
      <c r="H275" s="114">
        <f>Data_Drop!N278</f>
        <v>7993</v>
      </c>
      <c r="I275" s="114"/>
      <c r="J275" s="114">
        <f>Data_Drop!W278</f>
        <v>11499</v>
      </c>
      <c r="K275" s="114"/>
      <c r="L275" s="114">
        <f>Data_Drop!X278</f>
        <v>177</v>
      </c>
      <c r="M275" s="114"/>
      <c r="N275" s="114">
        <f>Data_Drop!Y278</f>
        <v>1234</v>
      </c>
      <c r="O275" s="114"/>
      <c r="P275" s="114">
        <f>Data_Drop!Z278</f>
        <v>12910</v>
      </c>
      <c r="Q275" s="114"/>
      <c r="R275" s="114">
        <f>Data_Drop!AA278</f>
        <v>0</v>
      </c>
      <c r="S275" s="115"/>
      <c r="T275" s="116">
        <f t="shared" si="4"/>
        <v>12910</v>
      </c>
    </row>
    <row r="276" spans="2:20" s="111" customFormat="1" ht="17.5" customHeight="1" x14ac:dyDescent="0.35">
      <c r="B276" s="112" t="str">
        <f>Data_Drop!C279</f>
        <v>Springville</v>
      </c>
      <c r="C276" s="113"/>
      <c r="D276" s="114">
        <f>Data_Drop!L279</f>
        <v>7990</v>
      </c>
      <c r="E276" s="114"/>
      <c r="F276" s="114">
        <f>Data_Drop!M279</f>
        <v>3</v>
      </c>
      <c r="G276" s="114"/>
      <c r="H276" s="114">
        <f>Data_Drop!N279</f>
        <v>7993</v>
      </c>
      <c r="I276" s="114"/>
      <c r="J276" s="114">
        <f>Data_Drop!W279</f>
        <v>1212</v>
      </c>
      <c r="K276" s="114"/>
      <c r="L276" s="114">
        <f>Data_Drop!X279</f>
        <v>83</v>
      </c>
      <c r="M276" s="114"/>
      <c r="N276" s="114">
        <f>Data_Drop!Y279</f>
        <v>106</v>
      </c>
      <c r="O276" s="114"/>
      <c r="P276" s="114">
        <f>Data_Drop!Z279</f>
        <v>1401</v>
      </c>
      <c r="Q276" s="114"/>
      <c r="R276" s="114">
        <f>Data_Drop!AA279</f>
        <v>3269.77</v>
      </c>
      <c r="S276" s="115"/>
      <c r="T276" s="116">
        <f t="shared" si="4"/>
        <v>4670.7700000000004</v>
      </c>
    </row>
    <row r="277" spans="2:20" s="111" customFormat="1" ht="17.5" customHeight="1" x14ac:dyDescent="0.35">
      <c r="B277" s="112" t="str">
        <f>Data_Drop!C280</f>
        <v>Stanton</v>
      </c>
      <c r="C277" s="113"/>
      <c r="D277" s="114">
        <f>Data_Drop!L280</f>
        <v>7983</v>
      </c>
      <c r="E277" s="114"/>
      <c r="F277" s="114">
        <f>Data_Drop!M280</f>
        <v>10</v>
      </c>
      <c r="G277" s="114"/>
      <c r="H277" s="114">
        <f>Data_Drop!N280</f>
        <v>7993</v>
      </c>
      <c r="I277" s="114"/>
      <c r="J277" s="114">
        <f>Data_Drop!W280</f>
        <v>1981</v>
      </c>
      <c r="K277" s="114"/>
      <c r="L277" s="114">
        <f>Data_Drop!X280</f>
        <v>246</v>
      </c>
      <c r="M277" s="114"/>
      <c r="N277" s="114">
        <f>Data_Drop!Y280</f>
        <v>270</v>
      </c>
      <c r="O277" s="114"/>
      <c r="P277" s="114">
        <f>Data_Drop!Z280</f>
        <v>2497</v>
      </c>
      <c r="Q277" s="114"/>
      <c r="R277" s="114">
        <f>Data_Drop!AA280</f>
        <v>0</v>
      </c>
      <c r="S277" s="115"/>
      <c r="T277" s="116">
        <f t="shared" si="4"/>
        <v>2497</v>
      </c>
    </row>
    <row r="278" spans="2:20" s="111" customFormat="1" ht="17.5" customHeight="1" x14ac:dyDescent="0.35">
      <c r="B278" s="112" t="str">
        <f>Data_Drop!C281</f>
        <v>Starmont</v>
      </c>
      <c r="C278" s="113"/>
      <c r="D278" s="114">
        <f>Data_Drop!L281</f>
        <v>7983</v>
      </c>
      <c r="E278" s="114"/>
      <c r="F278" s="114">
        <f>Data_Drop!M281</f>
        <v>10</v>
      </c>
      <c r="G278" s="114"/>
      <c r="H278" s="114">
        <f>Data_Drop!N281</f>
        <v>7993</v>
      </c>
      <c r="I278" s="114"/>
      <c r="J278" s="114">
        <f>Data_Drop!W281</f>
        <v>5400</v>
      </c>
      <c r="K278" s="114"/>
      <c r="L278" s="114">
        <f>Data_Drop!X281</f>
        <v>148</v>
      </c>
      <c r="M278" s="114"/>
      <c r="N278" s="114">
        <f>Data_Drop!Y281</f>
        <v>1046</v>
      </c>
      <c r="O278" s="114"/>
      <c r="P278" s="114">
        <f>Data_Drop!Z281</f>
        <v>6594</v>
      </c>
      <c r="Q278" s="114"/>
      <c r="R278" s="114">
        <f>Data_Drop!AA281</f>
        <v>0</v>
      </c>
      <c r="S278" s="115"/>
      <c r="T278" s="116">
        <f t="shared" si="4"/>
        <v>6594</v>
      </c>
    </row>
    <row r="279" spans="2:20" s="111" customFormat="1" ht="17.5" customHeight="1" x14ac:dyDescent="0.35">
      <c r="B279" s="112" t="str">
        <f>Data_Drop!C282</f>
        <v>Storm Lake</v>
      </c>
      <c r="C279" s="113"/>
      <c r="D279" s="114">
        <f>Data_Drop!L282</f>
        <v>7983</v>
      </c>
      <c r="E279" s="114"/>
      <c r="F279" s="114">
        <f>Data_Drop!M282</f>
        <v>10</v>
      </c>
      <c r="G279" s="114"/>
      <c r="H279" s="114">
        <f>Data_Drop!N282</f>
        <v>7993</v>
      </c>
      <c r="I279" s="114"/>
      <c r="J279" s="114">
        <f>Data_Drop!W282</f>
        <v>26620</v>
      </c>
      <c r="K279" s="114"/>
      <c r="L279" s="114">
        <f>Data_Drop!X282</f>
        <v>2216</v>
      </c>
      <c r="M279" s="114"/>
      <c r="N279" s="114">
        <f>Data_Drop!Y282</f>
        <v>3722</v>
      </c>
      <c r="O279" s="114"/>
      <c r="P279" s="114">
        <f>Data_Drop!Z282</f>
        <v>32558</v>
      </c>
      <c r="Q279" s="114"/>
      <c r="R279" s="114">
        <f>Data_Drop!AA282</f>
        <v>0</v>
      </c>
      <c r="S279" s="115"/>
      <c r="T279" s="116">
        <f t="shared" si="4"/>
        <v>32558</v>
      </c>
    </row>
    <row r="280" spans="2:20" s="111" customFormat="1" ht="17.5" customHeight="1" x14ac:dyDescent="0.35">
      <c r="B280" s="112" t="str">
        <f>Data_Drop!C283</f>
        <v>Stratford</v>
      </c>
      <c r="C280" s="113"/>
      <c r="D280" s="114">
        <f>Data_Drop!L283</f>
        <v>8123</v>
      </c>
      <c r="E280" s="114"/>
      <c r="F280" s="114">
        <f>Data_Drop!M283</f>
        <v>0</v>
      </c>
      <c r="G280" s="114"/>
      <c r="H280" s="114">
        <f>Data_Drop!N283</f>
        <v>8123</v>
      </c>
      <c r="I280" s="114"/>
      <c r="J280" s="114">
        <f>Data_Drop!W283</f>
        <v>0</v>
      </c>
      <c r="K280" s="114"/>
      <c r="L280" s="114">
        <f>Data_Drop!X283</f>
        <v>0</v>
      </c>
      <c r="M280" s="114"/>
      <c r="N280" s="114">
        <f>Data_Drop!Y283</f>
        <v>0</v>
      </c>
      <c r="O280" s="114"/>
      <c r="P280" s="114">
        <f>Data_Drop!Z283</f>
        <v>0</v>
      </c>
      <c r="Q280" s="114"/>
      <c r="R280" s="114">
        <f>Data_Drop!AA283</f>
        <v>1789.7</v>
      </c>
      <c r="S280" s="115"/>
      <c r="T280" s="116">
        <f t="shared" si="4"/>
        <v>1789.7</v>
      </c>
    </row>
    <row r="281" spans="2:20" s="111" customFormat="1" ht="17.5" customHeight="1" x14ac:dyDescent="0.35">
      <c r="B281" s="112" t="str">
        <f>Data_Drop!C284</f>
        <v>West Central Valley</v>
      </c>
      <c r="C281" s="113"/>
      <c r="D281" s="114">
        <f>Data_Drop!L284</f>
        <v>8014</v>
      </c>
      <c r="E281" s="114"/>
      <c r="F281" s="114">
        <f>Data_Drop!M284</f>
        <v>0</v>
      </c>
      <c r="G281" s="114"/>
      <c r="H281" s="114">
        <f>Data_Drop!N284</f>
        <v>8014</v>
      </c>
      <c r="I281" s="114"/>
      <c r="J281" s="114">
        <f>Data_Drop!W284</f>
        <v>0</v>
      </c>
      <c r="K281" s="114"/>
      <c r="L281" s="114">
        <f>Data_Drop!X284</f>
        <v>0</v>
      </c>
      <c r="M281" s="114"/>
      <c r="N281" s="114">
        <f>Data_Drop!Y284</f>
        <v>0</v>
      </c>
      <c r="O281" s="114"/>
      <c r="P281" s="114">
        <f>Data_Drop!Z284</f>
        <v>0</v>
      </c>
      <c r="Q281" s="114"/>
      <c r="R281" s="114">
        <f>Data_Drop!AA284</f>
        <v>11205.699999999999</v>
      </c>
      <c r="S281" s="115"/>
      <c r="T281" s="116">
        <f t="shared" si="4"/>
        <v>11205.699999999999</v>
      </c>
    </row>
    <row r="282" spans="2:20" s="111" customFormat="1" ht="17.5" customHeight="1" x14ac:dyDescent="0.35">
      <c r="B282" s="112" t="str">
        <f>Data_Drop!C285</f>
        <v>Sumner-Fredericksburg</v>
      </c>
      <c r="C282" s="113"/>
      <c r="D282" s="114">
        <f>Data_Drop!L285</f>
        <v>7983</v>
      </c>
      <c r="E282" s="114"/>
      <c r="F282" s="114">
        <f>Data_Drop!M285</f>
        <v>10</v>
      </c>
      <c r="G282" s="114"/>
      <c r="H282" s="114">
        <f>Data_Drop!N285</f>
        <v>7993</v>
      </c>
      <c r="I282" s="114"/>
      <c r="J282" s="114">
        <f>Data_Drop!W285</f>
        <v>7590</v>
      </c>
      <c r="K282" s="114"/>
      <c r="L282" s="114">
        <f>Data_Drop!X285</f>
        <v>282</v>
      </c>
      <c r="M282" s="114"/>
      <c r="N282" s="114">
        <f>Data_Drop!Y285</f>
        <v>1322</v>
      </c>
      <c r="O282" s="114"/>
      <c r="P282" s="114">
        <f>Data_Drop!Z285</f>
        <v>9194</v>
      </c>
      <c r="Q282" s="114"/>
      <c r="R282" s="114">
        <f>Data_Drop!AA285</f>
        <v>0</v>
      </c>
      <c r="S282" s="115"/>
      <c r="T282" s="116">
        <f t="shared" si="4"/>
        <v>9194</v>
      </c>
    </row>
    <row r="283" spans="2:20" s="111" customFormat="1" ht="17.5" customHeight="1" x14ac:dyDescent="0.35">
      <c r="B283" s="112" t="str">
        <f>Data_Drop!C286</f>
        <v>Tipton</v>
      </c>
      <c r="C283" s="113"/>
      <c r="D283" s="114">
        <f>Data_Drop!L286</f>
        <v>7999</v>
      </c>
      <c r="E283" s="114"/>
      <c r="F283" s="114">
        <f>Data_Drop!M286</f>
        <v>0</v>
      </c>
      <c r="G283" s="114"/>
      <c r="H283" s="114">
        <f>Data_Drop!N286</f>
        <v>7999</v>
      </c>
      <c r="I283" s="114"/>
      <c r="J283" s="114">
        <f>Data_Drop!W286</f>
        <v>0</v>
      </c>
      <c r="K283" s="114"/>
      <c r="L283" s="114">
        <f>Data_Drop!X286</f>
        <v>0</v>
      </c>
      <c r="M283" s="114"/>
      <c r="N283" s="114">
        <f>Data_Drop!Y286</f>
        <v>0</v>
      </c>
      <c r="O283" s="114"/>
      <c r="P283" s="114">
        <f>Data_Drop!Z286</f>
        <v>0</v>
      </c>
      <c r="Q283" s="114"/>
      <c r="R283" s="114">
        <f>Data_Drop!AA286</f>
        <v>8811.7999999999993</v>
      </c>
      <c r="S283" s="115"/>
      <c r="T283" s="116">
        <f t="shared" si="4"/>
        <v>8811.7999999999993</v>
      </c>
    </row>
    <row r="284" spans="2:20" s="111" customFormat="1" ht="17.5" customHeight="1" x14ac:dyDescent="0.35">
      <c r="B284" s="112" t="str">
        <f>Data_Drop!C287</f>
        <v>Treynor</v>
      </c>
      <c r="C284" s="113"/>
      <c r="D284" s="114">
        <f>Data_Drop!L287</f>
        <v>7983</v>
      </c>
      <c r="E284" s="114"/>
      <c r="F284" s="114">
        <f>Data_Drop!M287</f>
        <v>10</v>
      </c>
      <c r="G284" s="114"/>
      <c r="H284" s="114">
        <f>Data_Drop!N287</f>
        <v>7993</v>
      </c>
      <c r="I284" s="114"/>
      <c r="J284" s="114">
        <f>Data_Drop!W287</f>
        <v>5787</v>
      </c>
      <c r="K284" s="114"/>
      <c r="L284" s="114">
        <f>Data_Drop!X287</f>
        <v>143</v>
      </c>
      <c r="M284" s="114"/>
      <c r="N284" s="114">
        <f>Data_Drop!Y287</f>
        <v>369</v>
      </c>
      <c r="O284" s="114"/>
      <c r="P284" s="114">
        <f>Data_Drop!Z287</f>
        <v>6299</v>
      </c>
      <c r="Q284" s="114"/>
      <c r="R284" s="114">
        <f>Data_Drop!AA287</f>
        <v>0</v>
      </c>
      <c r="S284" s="115"/>
      <c r="T284" s="116">
        <f t="shared" si="4"/>
        <v>6299</v>
      </c>
    </row>
    <row r="285" spans="2:20" s="111" customFormat="1" ht="17.5" customHeight="1" x14ac:dyDescent="0.35">
      <c r="B285" s="112" t="str">
        <f>Data_Drop!C288</f>
        <v>Tri-Center</v>
      </c>
      <c r="C285" s="113"/>
      <c r="D285" s="114">
        <f>Data_Drop!L288</f>
        <v>7983</v>
      </c>
      <c r="E285" s="114"/>
      <c r="F285" s="114">
        <f>Data_Drop!M288</f>
        <v>10</v>
      </c>
      <c r="G285" s="114"/>
      <c r="H285" s="114">
        <f>Data_Drop!N288</f>
        <v>7993</v>
      </c>
      <c r="I285" s="114"/>
      <c r="J285" s="114">
        <f>Data_Drop!W288</f>
        <v>6657</v>
      </c>
      <c r="K285" s="114"/>
      <c r="L285" s="114">
        <f>Data_Drop!X288</f>
        <v>321</v>
      </c>
      <c r="M285" s="114"/>
      <c r="N285" s="114">
        <f>Data_Drop!Y288</f>
        <v>727</v>
      </c>
      <c r="O285" s="114"/>
      <c r="P285" s="114">
        <f>Data_Drop!Z288</f>
        <v>7705</v>
      </c>
      <c r="Q285" s="114"/>
      <c r="R285" s="114">
        <f>Data_Drop!AA288</f>
        <v>0</v>
      </c>
      <c r="S285" s="115"/>
      <c r="T285" s="116">
        <f t="shared" si="4"/>
        <v>7705</v>
      </c>
    </row>
    <row r="286" spans="2:20" s="111" customFormat="1" ht="17.5" customHeight="1" x14ac:dyDescent="0.35">
      <c r="B286" s="112" t="str">
        <f>Data_Drop!C289</f>
        <v>Tri-County</v>
      </c>
      <c r="C286" s="113"/>
      <c r="D286" s="114">
        <f>Data_Drop!L289</f>
        <v>7983</v>
      </c>
      <c r="E286" s="114"/>
      <c r="F286" s="114">
        <f>Data_Drop!M289</f>
        <v>10</v>
      </c>
      <c r="G286" s="114"/>
      <c r="H286" s="114">
        <f>Data_Drop!N289</f>
        <v>7993</v>
      </c>
      <c r="I286" s="114"/>
      <c r="J286" s="114">
        <f>Data_Drop!W289</f>
        <v>2398</v>
      </c>
      <c r="K286" s="114"/>
      <c r="L286" s="114">
        <f>Data_Drop!X289</f>
        <v>257</v>
      </c>
      <c r="M286" s="114"/>
      <c r="N286" s="114">
        <f>Data_Drop!Y289</f>
        <v>262</v>
      </c>
      <c r="O286" s="114"/>
      <c r="P286" s="114">
        <f>Data_Drop!Z289</f>
        <v>2917</v>
      </c>
      <c r="Q286" s="114"/>
      <c r="R286" s="114">
        <f>Data_Drop!AA289</f>
        <v>0</v>
      </c>
      <c r="S286" s="115"/>
      <c r="T286" s="116">
        <f t="shared" si="4"/>
        <v>2917</v>
      </c>
    </row>
    <row r="287" spans="2:20" s="111" customFormat="1" ht="17.5" customHeight="1" x14ac:dyDescent="0.35">
      <c r="B287" s="112" t="str">
        <f>Data_Drop!C290</f>
        <v>Tripoli</v>
      </c>
      <c r="C287" s="113"/>
      <c r="D287" s="114">
        <f>Data_Drop!L290</f>
        <v>7987</v>
      </c>
      <c r="E287" s="114"/>
      <c r="F287" s="114">
        <f>Data_Drop!M290</f>
        <v>6</v>
      </c>
      <c r="G287" s="114"/>
      <c r="H287" s="114">
        <f>Data_Drop!N290</f>
        <v>7993</v>
      </c>
      <c r="I287" s="114"/>
      <c r="J287" s="114">
        <f>Data_Drop!W290</f>
        <v>2298</v>
      </c>
      <c r="K287" s="114"/>
      <c r="L287" s="114">
        <f>Data_Drop!X290</f>
        <v>151</v>
      </c>
      <c r="M287" s="114"/>
      <c r="N287" s="114">
        <f>Data_Drop!Y290</f>
        <v>368</v>
      </c>
      <c r="O287" s="114"/>
      <c r="P287" s="114">
        <f>Data_Drop!Z290</f>
        <v>2817</v>
      </c>
      <c r="Q287" s="114"/>
      <c r="R287" s="114">
        <f>Data_Drop!AA290</f>
        <v>1878.04</v>
      </c>
      <c r="S287" s="115"/>
      <c r="T287" s="116">
        <f t="shared" si="4"/>
        <v>4695.04</v>
      </c>
    </row>
    <row r="288" spans="2:20" s="111" customFormat="1" ht="17.5" customHeight="1" x14ac:dyDescent="0.35">
      <c r="B288" s="112" t="str">
        <f>Data_Drop!C291</f>
        <v>Turkey Valley</v>
      </c>
      <c r="C288" s="113"/>
      <c r="D288" s="114">
        <f>Data_Drop!L291</f>
        <v>8115</v>
      </c>
      <c r="E288" s="114"/>
      <c r="F288" s="114">
        <f>Data_Drop!M291</f>
        <v>0</v>
      </c>
      <c r="G288" s="114"/>
      <c r="H288" s="114">
        <f>Data_Drop!N291</f>
        <v>8115</v>
      </c>
      <c r="I288" s="114"/>
      <c r="J288" s="114">
        <f>Data_Drop!W291</f>
        <v>0</v>
      </c>
      <c r="K288" s="114"/>
      <c r="L288" s="114">
        <f>Data_Drop!X291</f>
        <v>0</v>
      </c>
      <c r="M288" s="114"/>
      <c r="N288" s="114">
        <f>Data_Drop!Y291</f>
        <v>0</v>
      </c>
      <c r="O288" s="114"/>
      <c r="P288" s="114">
        <f>Data_Drop!Z291</f>
        <v>0</v>
      </c>
      <c r="Q288" s="114"/>
      <c r="R288" s="114">
        <f>Data_Drop!AA291</f>
        <v>4283.5</v>
      </c>
      <c r="S288" s="115"/>
      <c r="T288" s="116">
        <f t="shared" si="4"/>
        <v>4283.5</v>
      </c>
    </row>
    <row r="289" spans="2:20" s="111" customFormat="1" ht="17.5" customHeight="1" x14ac:dyDescent="0.35">
      <c r="B289" s="112" t="str">
        <f>Data_Drop!C292</f>
        <v>Twin Cedars</v>
      </c>
      <c r="C289" s="113"/>
      <c r="D289" s="114">
        <f>Data_Drop!L292</f>
        <v>7998</v>
      </c>
      <c r="E289" s="114"/>
      <c r="F289" s="114">
        <f>Data_Drop!M292</f>
        <v>0</v>
      </c>
      <c r="G289" s="114"/>
      <c r="H289" s="114">
        <f>Data_Drop!N292</f>
        <v>7998</v>
      </c>
      <c r="I289" s="114"/>
      <c r="J289" s="114">
        <f>Data_Drop!W292</f>
        <v>0</v>
      </c>
      <c r="K289" s="114"/>
      <c r="L289" s="114">
        <f>Data_Drop!X292</f>
        <v>0</v>
      </c>
      <c r="M289" s="114"/>
      <c r="N289" s="114">
        <f>Data_Drop!Y292</f>
        <v>0</v>
      </c>
      <c r="O289" s="114"/>
      <c r="P289" s="114">
        <f>Data_Drop!Z292</f>
        <v>0</v>
      </c>
      <c r="Q289" s="114"/>
      <c r="R289" s="114">
        <f>Data_Drop!AA292</f>
        <v>3699.9</v>
      </c>
      <c r="S289" s="115"/>
      <c r="T289" s="116">
        <f t="shared" si="4"/>
        <v>3699.9</v>
      </c>
    </row>
    <row r="290" spans="2:20" s="111" customFormat="1" ht="17.5" customHeight="1" x14ac:dyDescent="0.35">
      <c r="B290" s="112" t="str">
        <f>Data_Drop!C293</f>
        <v>Twin Rivers</v>
      </c>
      <c r="C290" s="113"/>
      <c r="D290" s="114">
        <f>Data_Drop!L293</f>
        <v>8123</v>
      </c>
      <c r="E290" s="114"/>
      <c r="F290" s="114">
        <f>Data_Drop!M293</f>
        <v>0</v>
      </c>
      <c r="G290" s="114"/>
      <c r="H290" s="114">
        <f>Data_Drop!N293</f>
        <v>8123</v>
      </c>
      <c r="I290" s="114"/>
      <c r="J290" s="114">
        <f>Data_Drop!W293</f>
        <v>0</v>
      </c>
      <c r="K290" s="114"/>
      <c r="L290" s="114">
        <f>Data_Drop!X293</f>
        <v>0</v>
      </c>
      <c r="M290" s="114"/>
      <c r="N290" s="114">
        <f>Data_Drop!Y293</f>
        <v>0</v>
      </c>
      <c r="O290" s="114"/>
      <c r="P290" s="114">
        <f>Data_Drop!Z293</f>
        <v>0</v>
      </c>
      <c r="Q290" s="114"/>
      <c r="R290" s="114">
        <f>Data_Drop!AA293</f>
        <v>2125.6</v>
      </c>
      <c r="S290" s="115"/>
      <c r="T290" s="116">
        <f t="shared" si="4"/>
        <v>2125.6</v>
      </c>
    </row>
    <row r="291" spans="2:20" s="111" customFormat="1" ht="17.5" customHeight="1" x14ac:dyDescent="0.35">
      <c r="B291" s="112" t="str">
        <f>Data_Drop!C294</f>
        <v>Underwood</v>
      </c>
      <c r="C291" s="113"/>
      <c r="D291" s="114">
        <f>Data_Drop!L294</f>
        <v>7983</v>
      </c>
      <c r="E291" s="114"/>
      <c r="F291" s="114">
        <f>Data_Drop!M294</f>
        <v>10</v>
      </c>
      <c r="G291" s="114"/>
      <c r="H291" s="114">
        <f>Data_Drop!N294</f>
        <v>7993</v>
      </c>
      <c r="I291" s="114"/>
      <c r="J291" s="114">
        <f>Data_Drop!W294</f>
        <v>7252</v>
      </c>
      <c r="K291" s="114"/>
      <c r="L291" s="114">
        <f>Data_Drop!X294</f>
        <v>245</v>
      </c>
      <c r="M291" s="114"/>
      <c r="N291" s="114">
        <f>Data_Drop!Y294</f>
        <v>810</v>
      </c>
      <c r="O291" s="114"/>
      <c r="P291" s="114">
        <f>Data_Drop!Z294</f>
        <v>8307</v>
      </c>
      <c r="Q291" s="114"/>
      <c r="R291" s="114">
        <f>Data_Drop!AA294</f>
        <v>0</v>
      </c>
      <c r="S291" s="115"/>
      <c r="T291" s="116">
        <f t="shared" si="4"/>
        <v>8307</v>
      </c>
    </row>
    <row r="292" spans="2:20" s="111" customFormat="1" ht="17.5" customHeight="1" x14ac:dyDescent="0.35">
      <c r="B292" s="112" t="str">
        <f>Data_Drop!C295</f>
        <v>United</v>
      </c>
      <c r="C292" s="113"/>
      <c r="D292" s="114">
        <f>Data_Drop!L295</f>
        <v>7983</v>
      </c>
      <c r="E292" s="114"/>
      <c r="F292" s="114">
        <f>Data_Drop!M295</f>
        <v>10</v>
      </c>
      <c r="G292" s="114"/>
      <c r="H292" s="114">
        <f>Data_Drop!N295</f>
        <v>7993</v>
      </c>
      <c r="I292" s="114"/>
      <c r="J292" s="114">
        <f>Data_Drop!W295</f>
        <v>3647</v>
      </c>
      <c r="K292" s="114"/>
      <c r="L292" s="114">
        <f>Data_Drop!X295</f>
        <v>233</v>
      </c>
      <c r="M292" s="114"/>
      <c r="N292" s="114">
        <f>Data_Drop!Y295</f>
        <v>376</v>
      </c>
      <c r="O292" s="114"/>
      <c r="P292" s="114">
        <f>Data_Drop!Z295</f>
        <v>4256</v>
      </c>
      <c r="Q292" s="114"/>
      <c r="R292" s="114">
        <f>Data_Drop!AA295</f>
        <v>0</v>
      </c>
      <c r="S292" s="115"/>
      <c r="T292" s="116">
        <f t="shared" si="4"/>
        <v>4256</v>
      </c>
    </row>
    <row r="293" spans="2:20" s="111" customFormat="1" ht="17.5" customHeight="1" x14ac:dyDescent="0.35">
      <c r="B293" s="112" t="str">
        <f>Data_Drop!C296</f>
        <v>Urbandale</v>
      </c>
      <c r="C293" s="113"/>
      <c r="D293" s="114">
        <f>Data_Drop!L296</f>
        <v>7983</v>
      </c>
      <c r="E293" s="114"/>
      <c r="F293" s="114">
        <f>Data_Drop!M296</f>
        <v>10</v>
      </c>
      <c r="G293" s="114"/>
      <c r="H293" s="114">
        <f>Data_Drop!N296</f>
        <v>7993</v>
      </c>
      <c r="I293" s="114"/>
      <c r="J293" s="114">
        <f>Data_Drop!W296</f>
        <v>34573</v>
      </c>
      <c r="K293" s="114"/>
      <c r="L293" s="114">
        <f>Data_Drop!X296</f>
        <v>1429</v>
      </c>
      <c r="M293" s="114"/>
      <c r="N293" s="114">
        <f>Data_Drop!Y296</f>
        <v>4952</v>
      </c>
      <c r="O293" s="114"/>
      <c r="P293" s="114">
        <f>Data_Drop!Z296</f>
        <v>40954</v>
      </c>
      <c r="Q293" s="114"/>
      <c r="R293" s="114">
        <f>Data_Drop!AA296</f>
        <v>0</v>
      </c>
      <c r="S293" s="115"/>
      <c r="T293" s="116">
        <f t="shared" si="4"/>
        <v>40954</v>
      </c>
    </row>
    <row r="294" spans="2:20" s="111" customFormat="1" ht="17.5" customHeight="1" x14ac:dyDescent="0.35">
      <c r="B294" s="112" t="str">
        <f>Data_Drop!C297</f>
        <v>Van Buren County</v>
      </c>
      <c r="C294" s="113"/>
      <c r="D294" s="114">
        <f>Data_Drop!L297</f>
        <v>7983</v>
      </c>
      <c r="E294" s="114"/>
      <c r="F294" s="114">
        <f>Data_Drop!M297</f>
        <v>10</v>
      </c>
      <c r="G294" s="114"/>
      <c r="H294" s="114">
        <f>Data_Drop!N297</f>
        <v>7993</v>
      </c>
      <c r="I294" s="114"/>
      <c r="J294" s="114">
        <f>Data_Drop!W297</f>
        <v>9523</v>
      </c>
      <c r="K294" s="114"/>
      <c r="L294" s="114">
        <f>Data_Drop!X297</f>
        <v>224</v>
      </c>
      <c r="M294" s="114"/>
      <c r="N294" s="114">
        <f>Data_Drop!Y297</f>
        <v>1349</v>
      </c>
      <c r="O294" s="114"/>
      <c r="P294" s="114">
        <f>Data_Drop!Z297</f>
        <v>11096</v>
      </c>
      <c r="Q294" s="114"/>
      <c r="R294" s="114">
        <f>Data_Drop!AA297</f>
        <v>0</v>
      </c>
      <c r="S294" s="115"/>
      <c r="T294" s="116">
        <f t="shared" si="4"/>
        <v>11096</v>
      </c>
    </row>
    <row r="295" spans="2:20" s="111" customFormat="1" ht="17.5" customHeight="1" x14ac:dyDescent="0.35">
      <c r="B295" s="112" t="str">
        <f>Data_Drop!C298</f>
        <v>Van Meter</v>
      </c>
      <c r="C295" s="113"/>
      <c r="D295" s="114">
        <f>Data_Drop!L298</f>
        <v>7983</v>
      </c>
      <c r="E295" s="114"/>
      <c r="F295" s="114">
        <f>Data_Drop!M298</f>
        <v>10</v>
      </c>
      <c r="G295" s="114"/>
      <c r="H295" s="114">
        <f>Data_Drop!N298</f>
        <v>7993</v>
      </c>
      <c r="I295" s="114"/>
      <c r="J295" s="114">
        <f>Data_Drop!W298</f>
        <v>9605</v>
      </c>
      <c r="K295" s="114"/>
      <c r="L295" s="114">
        <f>Data_Drop!X298</f>
        <v>239</v>
      </c>
      <c r="M295" s="114"/>
      <c r="N295" s="114">
        <f>Data_Drop!Y298</f>
        <v>623</v>
      </c>
      <c r="O295" s="114"/>
      <c r="P295" s="114">
        <f>Data_Drop!Z298</f>
        <v>10467</v>
      </c>
      <c r="Q295" s="114"/>
      <c r="R295" s="114">
        <f>Data_Drop!AA298</f>
        <v>0</v>
      </c>
      <c r="S295" s="115"/>
      <c r="T295" s="116">
        <f t="shared" si="4"/>
        <v>10467</v>
      </c>
    </row>
    <row r="296" spans="2:20" s="111" customFormat="1" ht="17.5" customHeight="1" x14ac:dyDescent="0.35">
      <c r="B296" s="112" t="str">
        <f>Data_Drop!C299</f>
        <v>Villisca</v>
      </c>
      <c r="C296" s="113"/>
      <c r="D296" s="114">
        <f>Data_Drop!L299</f>
        <v>7983</v>
      </c>
      <c r="E296" s="114"/>
      <c r="F296" s="114">
        <f>Data_Drop!M299</f>
        <v>10</v>
      </c>
      <c r="G296" s="114"/>
      <c r="H296" s="114">
        <f>Data_Drop!N299</f>
        <v>7993</v>
      </c>
      <c r="I296" s="114"/>
      <c r="J296" s="114">
        <f>Data_Drop!W299</f>
        <v>2720</v>
      </c>
      <c r="K296" s="114"/>
      <c r="L296" s="114">
        <f>Data_Drop!X299</f>
        <v>246</v>
      </c>
      <c r="M296" s="114"/>
      <c r="N296" s="114">
        <f>Data_Drop!Y299</f>
        <v>379</v>
      </c>
      <c r="O296" s="114"/>
      <c r="P296" s="114">
        <f>Data_Drop!Z299</f>
        <v>3345</v>
      </c>
      <c r="Q296" s="114"/>
      <c r="R296" s="114">
        <f>Data_Drop!AA299</f>
        <v>0</v>
      </c>
      <c r="S296" s="115"/>
      <c r="T296" s="116">
        <f t="shared" si="4"/>
        <v>3345</v>
      </c>
    </row>
    <row r="297" spans="2:20" s="111" customFormat="1" ht="17.5" customHeight="1" x14ac:dyDescent="0.35">
      <c r="B297" s="112" t="str">
        <f>Data_Drop!C300</f>
        <v>Vinton-Shellsburg</v>
      </c>
      <c r="C297" s="113"/>
      <c r="D297" s="114">
        <f>Data_Drop!L300</f>
        <v>7983</v>
      </c>
      <c r="E297" s="114"/>
      <c r="F297" s="114">
        <f>Data_Drop!M300</f>
        <v>10</v>
      </c>
      <c r="G297" s="114"/>
      <c r="H297" s="114">
        <f>Data_Drop!N300</f>
        <v>7993</v>
      </c>
      <c r="I297" s="114"/>
      <c r="J297" s="114">
        <f>Data_Drop!W300</f>
        <v>16250</v>
      </c>
      <c r="K297" s="114"/>
      <c r="L297" s="114">
        <f>Data_Drop!X300</f>
        <v>336</v>
      </c>
      <c r="M297" s="114"/>
      <c r="N297" s="114">
        <f>Data_Drop!Y300</f>
        <v>2156</v>
      </c>
      <c r="O297" s="114"/>
      <c r="P297" s="114">
        <f>Data_Drop!Z300</f>
        <v>18742</v>
      </c>
      <c r="Q297" s="114"/>
      <c r="R297" s="114">
        <f>Data_Drop!AA300</f>
        <v>0</v>
      </c>
      <c r="S297" s="115"/>
      <c r="T297" s="116">
        <f t="shared" si="4"/>
        <v>18742</v>
      </c>
    </row>
    <row r="298" spans="2:20" s="111" customFormat="1" ht="17.5" customHeight="1" x14ac:dyDescent="0.35">
      <c r="B298" s="112" t="str">
        <f>Data_Drop!C301</f>
        <v>Waco</v>
      </c>
      <c r="C298" s="113"/>
      <c r="D298" s="114">
        <f>Data_Drop!L301</f>
        <v>8072</v>
      </c>
      <c r="E298" s="114"/>
      <c r="F298" s="114">
        <f>Data_Drop!M301</f>
        <v>0</v>
      </c>
      <c r="G298" s="114"/>
      <c r="H298" s="114">
        <f>Data_Drop!N301</f>
        <v>8072</v>
      </c>
      <c r="I298" s="114"/>
      <c r="J298" s="114">
        <f>Data_Drop!W301</f>
        <v>0</v>
      </c>
      <c r="K298" s="114"/>
      <c r="L298" s="114">
        <f>Data_Drop!X301</f>
        <v>0</v>
      </c>
      <c r="M298" s="114"/>
      <c r="N298" s="114">
        <f>Data_Drop!Y301</f>
        <v>0</v>
      </c>
      <c r="O298" s="114"/>
      <c r="P298" s="114">
        <f>Data_Drop!Z301</f>
        <v>0</v>
      </c>
      <c r="Q298" s="114"/>
      <c r="R298" s="114">
        <f>Data_Drop!AA301</f>
        <v>5858.7</v>
      </c>
      <c r="S298" s="115"/>
      <c r="T298" s="116">
        <f t="shared" si="4"/>
        <v>5858.7</v>
      </c>
    </row>
    <row r="299" spans="2:20" s="111" customFormat="1" ht="17.5" customHeight="1" x14ac:dyDescent="0.35">
      <c r="B299" s="112" t="str">
        <f>Data_Drop!C302</f>
        <v>East Sac County</v>
      </c>
      <c r="C299" s="113"/>
      <c r="D299" s="114">
        <f>Data_Drop!L302</f>
        <v>7983</v>
      </c>
      <c r="E299" s="114"/>
      <c r="F299" s="114">
        <f>Data_Drop!M302</f>
        <v>10</v>
      </c>
      <c r="G299" s="114"/>
      <c r="H299" s="114">
        <f>Data_Drop!N302</f>
        <v>7993</v>
      </c>
      <c r="I299" s="114"/>
      <c r="J299" s="114">
        <f>Data_Drop!W302</f>
        <v>8070</v>
      </c>
      <c r="K299" s="114"/>
      <c r="L299" s="114">
        <f>Data_Drop!X302</f>
        <v>294</v>
      </c>
      <c r="M299" s="114"/>
      <c r="N299" s="114">
        <f>Data_Drop!Y302</f>
        <v>959</v>
      </c>
      <c r="O299" s="114"/>
      <c r="P299" s="114">
        <f>Data_Drop!Z302</f>
        <v>9323</v>
      </c>
      <c r="Q299" s="114"/>
      <c r="R299" s="114">
        <f>Data_Drop!AA302</f>
        <v>0</v>
      </c>
      <c r="S299" s="115"/>
      <c r="T299" s="116">
        <f t="shared" si="4"/>
        <v>9323</v>
      </c>
    </row>
    <row r="300" spans="2:20" s="111" customFormat="1" ht="17.5" customHeight="1" x14ac:dyDescent="0.35">
      <c r="B300" s="112" t="str">
        <f>Data_Drop!C303</f>
        <v>Wapello</v>
      </c>
      <c r="C300" s="113"/>
      <c r="D300" s="114">
        <f>Data_Drop!L303</f>
        <v>7983</v>
      </c>
      <c r="E300" s="114"/>
      <c r="F300" s="114">
        <f>Data_Drop!M303</f>
        <v>10</v>
      </c>
      <c r="G300" s="114"/>
      <c r="H300" s="114">
        <f>Data_Drop!N303</f>
        <v>7993</v>
      </c>
      <c r="I300" s="114"/>
      <c r="J300" s="114">
        <f>Data_Drop!W303</f>
        <v>5233</v>
      </c>
      <c r="K300" s="114"/>
      <c r="L300" s="114">
        <f>Data_Drop!X303</f>
        <v>280</v>
      </c>
      <c r="M300" s="114"/>
      <c r="N300" s="114">
        <f>Data_Drop!Y303</f>
        <v>779</v>
      </c>
      <c r="O300" s="114"/>
      <c r="P300" s="114">
        <f>Data_Drop!Z303</f>
        <v>6292</v>
      </c>
      <c r="Q300" s="114"/>
      <c r="R300" s="114">
        <f>Data_Drop!AA303</f>
        <v>0</v>
      </c>
      <c r="S300" s="115"/>
      <c r="T300" s="116">
        <f t="shared" si="4"/>
        <v>6292</v>
      </c>
    </row>
    <row r="301" spans="2:20" s="111" customFormat="1" ht="17.5" customHeight="1" x14ac:dyDescent="0.35">
      <c r="B301" s="112" t="str">
        <f>Data_Drop!C304</f>
        <v>Wapsie Valley</v>
      </c>
      <c r="C301" s="113"/>
      <c r="D301" s="114">
        <f>Data_Drop!L304</f>
        <v>7994</v>
      </c>
      <c r="E301" s="114"/>
      <c r="F301" s="114">
        <f>Data_Drop!M304</f>
        <v>0</v>
      </c>
      <c r="G301" s="114"/>
      <c r="H301" s="114">
        <f>Data_Drop!N304</f>
        <v>7994</v>
      </c>
      <c r="I301" s="114"/>
      <c r="J301" s="114">
        <f>Data_Drop!W304</f>
        <v>0</v>
      </c>
      <c r="K301" s="114"/>
      <c r="L301" s="114">
        <f>Data_Drop!X304</f>
        <v>0</v>
      </c>
      <c r="M301" s="114"/>
      <c r="N301" s="114">
        <f>Data_Drop!Y304</f>
        <v>0</v>
      </c>
      <c r="O301" s="114"/>
      <c r="P301" s="114">
        <f>Data_Drop!Z304</f>
        <v>0</v>
      </c>
      <c r="Q301" s="114"/>
      <c r="R301" s="114">
        <f>Data_Drop!AA304</f>
        <v>7050.7000000000007</v>
      </c>
      <c r="S301" s="115"/>
      <c r="T301" s="116">
        <f t="shared" si="4"/>
        <v>7050.7000000000007</v>
      </c>
    </row>
    <row r="302" spans="2:20" s="111" customFormat="1" ht="17.5" customHeight="1" x14ac:dyDescent="0.35">
      <c r="B302" s="112" t="str">
        <f>Data_Drop!C305</f>
        <v>Washington</v>
      </c>
      <c r="C302" s="113"/>
      <c r="D302" s="114">
        <f>Data_Drop!L305</f>
        <v>7983</v>
      </c>
      <c r="E302" s="114"/>
      <c r="F302" s="114">
        <f>Data_Drop!M305</f>
        <v>10</v>
      </c>
      <c r="G302" s="114"/>
      <c r="H302" s="114">
        <f>Data_Drop!N305</f>
        <v>7993</v>
      </c>
      <c r="I302" s="114"/>
      <c r="J302" s="114">
        <f>Data_Drop!W305</f>
        <v>16101</v>
      </c>
      <c r="K302" s="114"/>
      <c r="L302" s="114">
        <f>Data_Drop!X305</f>
        <v>551</v>
      </c>
      <c r="M302" s="114"/>
      <c r="N302" s="114">
        <f>Data_Drop!Y305</f>
        <v>2147</v>
      </c>
      <c r="O302" s="114"/>
      <c r="P302" s="114">
        <f>Data_Drop!Z305</f>
        <v>18799</v>
      </c>
      <c r="Q302" s="114"/>
      <c r="R302" s="114">
        <f>Data_Drop!AA305</f>
        <v>0</v>
      </c>
      <c r="S302" s="115"/>
      <c r="T302" s="116">
        <f t="shared" si="4"/>
        <v>18799</v>
      </c>
    </row>
    <row r="303" spans="2:20" s="111" customFormat="1" ht="17.5" customHeight="1" x14ac:dyDescent="0.35">
      <c r="B303" s="112" t="str">
        <f>Data_Drop!C306</f>
        <v>Waterloo</v>
      </c>
      <c r="C303" s="113"/>
      <c r="D303" s="114">
        <f>Data_Drop!L306</f>
        <v>7983</v>
      </c>
      <c r="E303" s="114"/>
      <c r="F303" s="114">
        <f>Data_Drop!M306</f>
        <v>10</v>
      </c>
      <c r="G303" s="114"/>
      <c r="H303" s="114">
        <f>Data_Drop!N306</f>
        <v>7993</v>
      </c>
      <c r="I303" s="114"/>
      <c r="J303" s="114">
        <f>Data_Drop!W306</f>
        <v>108124</v>
      </c>
      <c r="K303" s="114"/>
      <c r="L303" s="114">
        <f>Data_Drop!X306</f>
        <v>3730</v>
      </c>
      <c r="M303" s="114"/>
      <c r="N303" s="114">
        <f>Data_Drop!Y306</f>
        <v>23871</v>
      </c>
      <c r="O303" s="114"/>
      <c r="P303" s="114">
        <f>Data_Drop!Z306</f>
        <v>135725</v>
      </c>
      <c r="Q303" s="114"/>
      <c r="R303" s="114">
        <f>Data_Drop!AA306</f>
        <v>0</v>
      </c>
      <c r="S303" s="115"/>
      <c r="T303" s="116">
        <f t="shared" si="4"/>
        <v>135725</v>
      </c>
    </row>
    <row r="304" spans="2:20" s="111" customFormat="1" ht="17.5" customHeight="1" x14ac:dyDescent="0.35">
      <c r="B304" s="112" t="str">
        <f>Data_Drop!C307</f>
        <v>Waukee</v>
      </c>
      <c r="C304" s="113"/>
      <c r="D304" s="114">
        <f>Data_Drop!L307</f>
        <v>7983</v>
      </c>
      <c r="E304" s="114"/>
      <c r="F304" s="114">
        <f>Data_Drop!M307</f>
        <v>10</v>
      </c>
      <c r="G304" s="114"/>
      <c r="H304" s="114">
        <f>Data_Drop!N307</f>
        <v>7993</v>
      </c>
      <c r="I304" s="114"/>
      <c r="J304" s="114">
        <f>Data_Drop!W307</f>
        <v>140167</v>
      </c>
      <c r="K304" s="114"/>
      <c r="L304" s="114">
        <f>Data_Drop!X307</f>
        <v>3560</v>
      </c>
      <c r="M304" s="114"/>
      <c r="N304" s="114">
        <f>Data_Drop!Y307</f>
        <v>16478</v>
      </c>
      <c r="O304" s="114"/>
      <c r="P304" s="114">
        <f>Data_Drop!Z307</f>
        <v>160205</v>
      </c>
      <c r="Q304" s="114"/>
      <c r="R304" s="114">
        <f>Data_Drop!AA307</f>
        <v>0</v>
      </c>
      <c r="S304" s="115"/>
      <c r="T304" s="116">
        <f t="shared" si="4"/>
        <v>160205</v>
      </c>
    </row>
    <row r="305" spans="2:20" s="111" customFormat="1" ht="17.5" customHeight="1" x14ac:dyDescent="0.35">
      <c r="B305" s="112" t="str">
        <f>Data_Drop!C308</f>
        <v>Waverly-Shell Rock</v>
      </c>
      <c r="C305" s="113"/>
      <c r="D305" s="114">
        <f>Data_Drop!L308</f>
        <v>7983</v>
      </c>
      <c r="E305" s="114"/>
      <c r="F305" s="114">
        <f>Data_Drop!M308</f>
        <v>10</v>
      </c>
      <c r="G305" s="114"/>
      <c r="H305" s="114">
        <f>Data_Drop!N308</f>
        <v>7993</v>
      </c>
      <c r="I305" s="114"/>
      <c r="J305" s="114">
        <f>Data_Drop!W308</f>
        <v>21676</v>
      </c>
      <c r="K305" s="114"/>
      <c r="L305" s="114">
        <f>Data_Drop!X308</f>
        <v>375</v>
      </c>
      <c r="M305" s="114"/>
      <c r="N305" s="114">
        <f>Data_Drop!Y308</f>
        <v>2683</v>
      </c>
      <c r="O305" s="114"/>
      <c r="P305" s="114">
        <f>Data_Drop!Z308</f>
        <v>24734</v>
      </c>
      <c r="Q305" s="114"/>
      <c r="R305" s="114">
        <f>Data_Drop!AA308</f>
        <v>0</v>
      </c>
      <c r="S305" s="115"/>
      <c r="T305" s="116">
        <f t="shared" si="4"/>
        <v>24734</v>
      </c>
    </row>
    <row r="306" spans="2:20" s="111" customFormat="1" ht="17.5" customHeight="1" x14ac:dyDescent="0.35">
      <c r="B306" s="112" t="str">
        <f>Data_Drop!C309</f>
        <v>Wayne</v>
      </c>
      <c r="C306" s="113"/>
      <c r="D306" s="114">
        <f>Data_Drop!L309</f>
        <v>7983</v>
      </c>
      <c r="E306" s="114"/>
      <c r="F306" s="114">
        <f>Data_Drop!M309</f>
        <v>10</v>
      </c>
      <c r="G306" s="114"/>
      <c r="H306" s="114">
        <f>Data_Drop!N309</f>
        <v>7993</v>
      </c>
      <c r="I306" s="114"/>
      <c r="J306" s="114">
        <f>Data_Drop!W309</f>
        <v>5484</v>
      </c>
      <c r="K306" s="114"/>
      <c r="L306" s="114">
        <f>Data_Drop!X309</f>
        <v>76</v>
      </c>
      <c r="M306" s="114"/>
      <c r="N306" s="114">
        <f>Data_Drop!Y309</f>
        <v>837</v>
      </c>
      <c r="O306" s="114"/>
      <c r="P306" s="114">
        <f>Data_Drop!Z309</f>
        <v>6397</v>
      </c>
      <c r="Q306" s="114"/>
      <c r="R306" s="114">
        <f>Data_Drop!AA309</f>
        <v>0</v>
      </c>
      <c r="S306" s="115"/>
      <c r="T306" s="116">
        <f t="shared" si="4"/>
        <v>6397</v>
      </c>
    </row>
    <row r="307" spans="2:20" s="111" customFormat="1" ht="17.5" customHeight="1" x14ac:dyDescent="0.35">
      <c r="B307" s="112" t="str">
        <f>Data_Drop!C310</f>
        <v>Webster City</v>
      </c>
      <c r="C307" s="113"/>
      <c r="D307" s="114">
        <f>Data_Drop!L310</f>
        <v>7983</v>
      </c>
      <c r="E307" s="114"/>
      <c r="F307" s="114">
        <f>Data_Drop!M310</f>
        <v>10</v>
      </c>
      <c r="G307" s="114"/>
      <c r="H307" s="114">
        <f>Data_Drop!N310</f>
        <v>7993</v>
      </c>
      <c r="I307" s="114"/>
      <c r="J307" s="114">
        <f>Data_Drop!W310</f>
        <v>17452</v>
      </c>
      <c r="K307" s="114"/>
      <c r="L307" s="114">
        <f>Data_Drop!X310</f>
        <v>1018</v>
      </c>
      <c r="M307" s="114"/>
      <c r="N307" s="114">
        <f>Data_Drop!Y310</f>
        <v>1842</v>
      </c>
      <c r="O307" s="114"/>
      <c r="P307" s="114">
        <f>Data_Drop!Z310</f>
        <v>20312</v>
      </c>
      <c r="Q307" s="114"/>
      <c r="R307" s="114">
        <f>Data_Drop!AA310</f>
        <v>0</v>
      </c>
      <c r="S307" s="115"/>
      <c r="T307" s="116">
        <f t="shared" si="4"/>
        <v>20312</v>
      </c>
    </row>
    <row r="308" spans="2:20" s="111" customFormat="1" ht="17.5" customHeight="1" x14ac:dyDescent="0.35">
      <c r="B308" s="112" t="str">
        <f>Data_Drop!C311</f>
        <v>West Bend-Mallard</v>
      </c>
      <c r="C308" s="113"/>
      <c r="D308" s="114">
        <f>Data_Drop!L311</f>
        <v>8000</v>
      </c>
      <c r="E308" s="114"/>
      <c r="F308" s="114">
        <f>Data_Drop!M311</f>
        <v>0</v>
      </c>
      <c r="G308" s="114"/>
      <c r="H308" s="114">
        <f>Data_Drop!N311</f>
        <v>8000</v>
      </c>
      <c r="I308" s="114"/>
      <c r="J308" s="114">
        <f>Data_Drop!W311</f>
        <v>0</v>
      </c>
      <c r="K308" s="114"/>
      <c r="L308" s="114">
        <f>Data_Drop!X311</f>
        <v>0</v>
      </c>
      <c r="M308" s="114"/>
      <c r="N308" s="114">
        <f>Data_Drop!Y311</f>
        <v>0</v>
      </c>
      <c r="O308" s="114"/>
      <c r="P308" s="114">
        <f>Data_Drop!Z311</f>
        <v>0</v>
      </c>
      <c r="Q308" s="114"/>
      <c r="R308" s="114">
        <f>Data_Drop!AA311</f>
        <v>3737.2000000000003</v>
      </c>
      <c r="S308" s="115"/>
      <c r="T308" s="116">
        <f t="shared" si="4"/>
        <v>3737.2000000000003</v>
      </c>
    </row>
    <row r="309" spans="2:20" s="111" customFormat="1" ht="17.5" customHeight="1" x14ac:dyDescent="0.35">
      <c r="B309" s="112" t="str">
        <f>Data_Drop!C312</f>
        <v>West Branch</v>
      </c>
      <c r="C309" s="113"/>
      <c r="D309" s="114">
        <f>Data_Drop!L312</f>
        <v>7983</v>
      </c>
      <c r="E309" s="114"/>
      <c r="F309" s="114">
        <f>Data_Drop!M312</f>
        <v>10</v>
      </c>
      <c r="G309" s="114"/>
      <c r="H309" s="114">
        <f>Data_Drop!N312</f>
        <v>7993</v>
      </c>
      <c r="I309" s="114"/>
      <c r="J309" s="114">
        <f>Data_Drop!W312</f>
        <v>7959</v>
      </c>
      <c r="K309" s="114"/>
      <c r="L309" s="114">
        <f>Data_Drop!X312</f>
        <v>236</v>
      </c>
      <c r="M309" s="114"/>
      <c r="N309" s="114">
        <f>Data_Drop!Y312</f>
        <v>1040</v>
      </c>
      <c r="O309" s="114"/>
      <c r="P309" s="114">
        <f>Data_Drop!Z312</f>
        <v>9235</v>
      </c>
      <c r="Q309" s="114"/>
      <c r="R309" s="114">
        <f>Data_Drop!AA312</f>
        <v>0</v>
      </c>
      <c r="S309" s="115"/>
      <c r="T309" s="116">
        <f t="shared" si="4"/>
        <v>9235</v>
      </c>
    </row>
    <row r="310" spans="2:20" s="111" customFormat="1" ht="17.5" customHeight="1" x14ac:dyDescent="0.35">
      <c r="B310" s="112" t="str">
        <f>Data_Drop!C313</f>
        <v>West Burlington</v>
      </c>
      <c r="C310" s="113"/>
      <c r="D310" s="114">
        <f>Data_Drop!L313</f>
        <v>7983</v>
      </c>
      <c r="E310" s="114"/>
      <c r="F310" s="114">
        <f>Data_Drop!M313</f>
        <v>10</v>
      </c>
      <c r="G310" s="114"/>
      <c r="H310" s="114">
        <f>Data_Drop!N313</f>
        <v>7993</v>
      </c>
      <c r="I310" s="114"/>
      <c r="J310" s="114">
        <f>Data_Drop!W313</f>
        <v>3860</v>
      </c>
      <c r="K310" s="114"/>
      <c r="L310" s="114">
        <f>Data_Drop!X313</f>
        <v>103</v>
      </c>
      <c r="M310" s="114"/>
      <c r="N310" s="114">
        <f>Data_Drop!Y313</f>
        <v>561</v>
      </c>
      <c r="O310" s="114"/>
      <c r="P310" s="114">
        <f>Data_Drop!Z313</f>
        <v>4524</v>
      </c>
      <c r="Q310" s="114"/>
      <c r="R310" s="114">
        <f>Data_Drop!AA313</f>
        <v>0</v>
      </c>
      <c r="S310" s="115"/>
      <c r="T310" s="116">
        <f t="shared" si="4"/>
        <v>4524</v>
      </c>
    </row>
    <row r="311" spans="2:20" s="111" customFormat="1" ht="17.5" customHeight="1" x14ac:dyDescent="0.35">
      <c r="B311" s="112" t="str">
        <f>Data_Drop!C314</f>
        <v>West Central</v>
      </c>
      <c r="C311" s="113"/>
      <c r="D311" s="114">
        <f>Data_Drop!L314</f>
        <v>7983</v>
      </c>
      <c r="E311" s="114"/>
      <c r="F311" s="114">
        <f>Data_Drop!M314</f>
        <v>10</v>
      </c>
      <c r="G311" s="114"/>
      <c r="H311" s="114">
        <f>Data_Drop!N314</f>
        <v>7993</v>
      </c>
      <c r="I311" s="114"/>
      <c r="J311" s="114">
        <f>Data_Drop!W314</f>
        <v>2656</v>
      </c>
      <c r="K311" s="114"/>
      <c r="L311" s="114">
        <f>Data_Drop!X314</f>
        <v>263</v>
      </c>
      <c r="M311" s="114"/>
      <c r="N311" s="114">
        <f>Data_Drop!Y314</f>
        <v>467</v>
      </c>
      <c r="O311" s="114"/>
      <c r="P311" s="114">
        <f>Data_Drop!Z314</f>
        <v>3386</v>
      </c>
      <c r="Q311" s="114"/>
      <c r="R311" s="114">
        <f>Data_Drop!AA314</f>
        <v>0</v>
      </c>
      <c r="S311" s="115"/>
      <c r="T311" s="116">
        <f t="shared" si="4"/>
        <v>3386</v>
      </c>
    </row>
    <row r="312" spans="2:20" s="111" customFormat="1" ht="17.5" customHeight="1" x14ac:dyDescent="0.35">
      <c r="B312" s="112" t="str">
        <f>Data_Drop!C315</f>
        <v>West Delaware Co</v>
      </c>
      <c r="C312" s="113"/>
      <c r="D312" s="114">
        <f>Data_Drop!L315</f>
        <v>7983</v>
      </c>
      <c r="E312" s="114"/>
      <c r="F312" s="114">
        <f>Data_Drop!M315</f>
        <v>10</v>
      </c>
      <c r="G312" s="114"/>
      <c r="H312" s="114">
        <f>Data_Drop!N315</f>
        <v>7993</v>
      </c>
      <c r="I312" s="114"/>
      <c r="J312" s="114">
        <f>Data_Drop!W315</f>
        <v>13293</v>
      </c>
      <c r="K312" s="114"/>
      <c r="L312" s="114">
        <f>Data_Drop!X315</f>
        <v>290</v>
      </c>
      <c r="M312" s="114"/>
      <c r="N312" s="114">
        <f>Data_Drop!Y315</f>
        <v>1656</v>
      </c>
      <c r="O312" s="114"/>
      <c r="P312" s="114">
        <f>Data_Drop!Z315</f>
        <v>15239</v>
      </c>
      <c r="Q312" s="114"/>
      <c r="R312" s="114">
        <f>Data_Drop!AA315</f>
        <v>0</v>
      </c>
      <c r="S312" s="115"/>
      <c r="T312" s="116">
        <f t="shared" si="4"/>
        <v>15239</v>
      </c>
    </row>
    <row r="313" spans="2:20" s="111" customFormat="1" ht="17.5" customHeight="1" x14ac:dyDescent="0.35">
      <c r="B313" s="112" t="str">
        <f>Data_Drop!C316</f>
        <v>West Des Moines</v>
      </c>
      <c r="C313" s="113"/>
      <c r="D313" s="114">
        <f>Data_Drop!L316</f>
        <v>7983</v>
      </c>
      <c r="E313" s="114"/>
      <c r="F313" s="114">
        <f>Data_Drop!M316</f>
        <v>10</v>
      </c>
      <c r="G313" s="114"/>
      <c r="H313" s="114">
        <f>Data_Drop!N316</f>
        <v>7993</v>
      </c>
      <c r="I313" s="114"/>
      <c r="J313" s="114">
        <f>Data_Drop!W316</f>
        <v>85258</v>
      </c>
      <c r="K313" s="114"/>
      <c r="L313" s="114">
        <f>Data_Drop!X316</f>
        <v>4294</v>
      </c>
      <c r="M313" s="114"/>
      <c r="N313" s="114">
        <f>Data_Drop!Y316</f>
        <v>11557</v>
      </c>
      <c r="O313" s="114"/>
      <c r="P313" s="114">
        <f>Data_Drop!Z316</f>
        <v>101109</v>
      </c>
      <c r="Q313" s="114"/>
      <c r="R313" s="114">
        <f>Data_Drop!AA316</f>
        <v>0</v>
      </c>
      <c r="S313" s="115"/>
      <c r="T313" s="116">
        <f t="shared" si="4"/>
        <v>101109</v>
      </c>
    </row>
    <row r="314" spans="2:20" s="111" customFormat="1" ht="17.5" customHeight="1" x14ac:dyDescent="0.35">
      <c r="B314" s="112" t="str">
        <f>Data_Drop!C317</f>
        <v>Western Dubuque Co</v>
      </c>
      <c r="C314" s="113"/>
      <c r="D314" s="114">
        <f>Data_Drop!L317</f>
        <v>8003</v>
      </c>
      <c r="E314" s="114"/>
      <c r="F314" s="114">
        <f>Data_Drop!M317</f>
        <v>0</v>
      </c>
      <c r="G314" s="114"/>
      <c r="H314" s="114">
        <f>Data_Drop!N317</f>
        <v>8003</v>
      </c>
      <c r="I314" s="114"/>
      <c r="J314" s="114">
        <f>Data_Drop!W317</f>
        <v>0</v>
      </c>
      <c r="K314" s="114"/>
      <c r="L314" s="114">
        <f>Data_Drop!X317</f>
        <v>0</v>
      </c>
      <c r="M314" s="114"/>
      <c r="N314" s="114">
        <f>Data_Drop!Y317</f>
        <v>0</v>
      </c>
      <c r="O314" s="114"/>
      <c r="P314" s="114">
        <f>Data_Drop!Z317</f>
        <v>0</v>
      </c>
      <c r="Q314" s="114"/>
      <c r="R314" s="114">
        <f>Data_Drop!AA317</f>
        <v>36537</v>
      </c>
      <c r="S314" s="115"/>
      <c r="T314" s="116">
        <f t="shared" si="4"/>
        <v>36537</v>
      </c>
    </row>
    <row r="315" spans="2:20" s="111" customFormat="1" ht="17.5" customHeight="1" x14ac:dyDescent="0.35">
      <c r="B315" s="112" t="str">
        <f>Data_Drop!C318</f>
        <v>West Harrison</v>
      </c>
      <c r="C315" s="113"/>
      <c r="D315" s="114">
        <f>Data_Drop!L318</f>
        <v>8118</v>
      </c>
      <c r="E315" s="114"/>
      <c r="F315" s="114">
        <f>Data_Drop!M318</f>
        <v>0</v>
      </c>
      <c r="G315" s="114"/>
      <c r="H315" s="114">
        <f>Data_Drop!N318</f>
        <v>8118</v>
      </c>
      <c r="I315" s="114"/>
      <c r="J315" s="114">
        <f>Data_Drop!W318</f>
        <v>0</v>
      </c>
      <c r="K315" s="114"/>
      <c r="L315" s="114">
        <f>Data_Drop!X318</f>
        <v>0</v>
      </c>
      <c r="M315" s="114"/>
      <c r="N315" s="114">
        <f>Data_Drop!Y318</f>
        <v>0</v>
      </c>
      <c r="O315" s="114"/>
      <c r="P315" s="114">
        <f>Data_Drop!Z318</f>
        <v>0</v>
      </c>
      <c r="Q315" s="114"/>
      <c r="R315" s="114">
        <f>Data_Drop!AA318</f>
        <v>4119.5999999999995</v>
      </c>
      <c r="S315" s="115"/>
      <c r="T315" s="116">
        <f t="shared" si="4"/>
        <v>4119.5999999999995</v>
      </c>
    </row>
    <row r="316" spans="2:20" s="111" customFormat="1" ht="17.5" customHeight="1" x14ac:dyDescent="0.35">
      <c r="B316" s="112" t="str">
        <f>Data_Drop!C319</f>
        <v>West Liberty</v>
      </c>
      <c r="C316" s="113"/>
      <c r="D316" s="114">
        <f>Data_Drop!L319</f>
        <v>7983</v>
      </c>
      <c r="E316" s="114"/>
      <c r="F316" s="114">
        <f>Data_Drop!M319</f>
        <v>10</v>
      </c>
      <c r="G316" s="114"/>
      <c r="H316" s="114">
        <f>Data_Drop!N319</f>
        <v>7993</v>
      </c>
      <c r="I316" s="114"/>
      <c r="J316" s="114">
        <f>Data_Drop!W319</f>
        <v>12361</v>
      </c>
      <c r="K316" s="114"/>
      <c r="L316" s="114">
        <f>Data_Drop!X319</f>
        <v>703</v>
      </c>
      <c r="M316" s="114"/>
      <c r="N316" s="114">
        <f>Data_Drop!Y319</f>
        <v>1494</v>
      </c>
      <c r="O316" s="114"/>
      <c r="P316" s="114">
        <f>Data_Drop!Z319</f>
        <v>14558</v>
      </c>
      <c r="Q316" s="114"/>
      <c r="R316" s="114">
        <f>Data_Drop!AA319</f>
        <v>0</v>
      </c>
      <c r="S316" s="115"/>
      <c r="T316" s="116">
        <f t="shared" si="4"/>
        <v>14558</v>
      </c>
    </row>
    <row r="317" spans="2:20" s="111" customFormat="1" ht="17.5" customHeight="1" x14ac:dyDescent="0.35">
      <c r="B317" s="112" t="str">
        <f>Data_Drop!C320</f>
        <v>West Lyon</v>
      </c>
      <c r="C317" s="113"/>
      <c r="D317" s="114">
        <f>Data_Drop!L320</f>
        <v>7983</v>
      </c>
      <c r="E317" s="114"/>
      <c r="F317" s="114">
        <f>Data_Drop!M320</f>
        <v>10</v>
      </c>
      <c r="G317" s="114"/>
      <c r="H317" s="114">
        <f>Data_Drop!N320</f>
        <v>7993</v>
      </c>
      <c r="I317" s="114"/>
      <c r="J317" s="114">
        <f>Data_Drop!W320</f>
        <v>9474</v>
      </c>
      <c r="K317" s="114"/>
      <c r="L317" s="114">
        <f>Data_Drop!X320</f>
        <v>193</v>
      </c>
      <c r="M317" s="114"/>
      <c r="N317" s="114">
        <f>Data_Drop!Y320</f>
        <v>864</v>
      </c>
      <c r="O317" s="114"/>
      <c r="P317" s="114">
        <f>Data_Drop!Z320</f>
        <v>10531</v>
      </c>
      <c r="Q317" s="114"/>
      <c r="R317" s="114">
        <f>Data_Drop!AA320</f>
        <v>0</v>
      </c>
      <c r="S317" s="115"/>
      <c r="T317" s="116">
        <f t="shared" si="4"/>
        <v>10531</v>
      </c>
    </row>
    <row r="318" spans="2:20" s="111" customFormat="1" ht="17.5" customHeight="1" x14ac:dyDescent="0.35">
      <c r="B318" s="112" t="str">
        <f>Data_Drop!C321</f>
        <v>West Marshall</v>
      </c>
      <c r="C318" s="113"/>
      <c r="D318" s="114">
        <f>Data_Drop!L321</f>
        <v>7983</v>
      </c>
      <c r="E318" s="114"/>
      <c r="F318" s="114">
        <f>Data_Drop!M321</f>
        <v>10</v>
      </c>
      <c r="G318" s="114"/>
      <c r="H318" s="114">
        <f>Data_Drop!N321</f>
        <v>7993</v>
      </c>
      <c r="I318" s="114"/>
      <c r="J318" s="114">
        <f>Data_Drop!W321</f>
        <v>7295</v>
      </c>
      <c r="K318" s="114"/>
      <c r="L318" s="114">
        <f>Data_Drop!X321</f>
        <v>199</v>
      </c>
      <c r="M318" s="114"/>
      <c r="N318" s="114">
        <f>Data_Drop!Y321</f>
        <v>650</v>
      </c>
      <c r="O318" s="114"/>
      <c r="P318" s="114">
        <f>Data_Drop!Z321</f>
        <v>8144</v>
      </c>
      <c r="Q318" s="114"/>
      <c r="R318" s="114">
        <f>Data_Drop!AA321</f>
        <v>0</v>
      </c>
      <c r="S318" s="115"/>
      <c r="T318" s="116">
        <f t="shared" si="4"/>
        <v>8144</v>
      </c>
    </row>
    <row r="319" spans="2:20" s="111" customFormat="1" ht="17.5" customHeight="1" x14ac:dyDescent="0.35">
      <c r="B319" s="112" t="str">
        <f>Data_Drop!C322</f>
        <v>West Monona</v>
      </c>
      <c r="C319" s="113"/>
      <c r="D319" s="114">
        <f>Data_Drop!L322</f>
        <v>7983</v>
      </c>
      <c r="E319" s="114"/>
      <c r="F319" s="114">
        <f>Data_Drop!M322</f>
        <v>10</v>
      </c>
      <c r="G319" s="114"/>
      <c r="H319" s="114">
        <f>Data_Drop!N322</f>
        <v>7993</v>
      </c>
      <c r="I319" s="114"/>
      <c r="J319" s="114">
        <f>Data_Drop!W322</f>
        <v>5719</v>
      </c>
      <c r="K319" s="114"/>
      <c r="L319" s="114">
        <f>Data_Drop!X322</f>
        <v>247</v>
      </c>
      <c r="M319" s="114"/>
      <c r="N319" s="114">
        <f>Data_Drop!Y322</f>
        <v>868</v>
      </c>
      <c r="O319" s="114"/>
      <c r="P319" s="114">
        <f>Data_Drop!Z322</f>
        <v>6834</v>
      </c>
      <c r="Q319" s="114"/>
      <c r="R319" s="114">
        <f>Data_Drop!AA322</f>
        <v>0</v>
      </c>
      <c r="S319" s="115"/>
      <c r="T319" s="116">
        <f t="shared" si="4"/>
        <v>6834</v>
      </c>
    </row>
    <row r="320" spans="2:20" s="111" customFormat="1" ht="17.5" customHeight="1" x14ac:dyDescent="0.35">
      <c r="B320" s="112" t="str">
        <f>Data_Drop!C323</f>
        <v>West Sioux</v>
      </c>
      <c r="C320" s="113"/>
      <c r="D320" s="114">
        <f>Data_Drop!L323</f>
        <v>7983</v>
      </c>
      <c r="E320" s="114"/>
      <c r="F320" s="114">
        <f>Data_Drop!M323</f>
        <v>10</v>
      </c>
      <c r="G320" s="114"/>
      <c r="H320" s="114">
        <f>Data_Drop!N323</f>
        <v>7993</v>
      </c>
      <c r="I320" s="114"/>
      <c r="J320" s="114">
        <f>Data_Drop!W323</f>
        <v>7331</v>
      </c>
      <c r="K320" s="114"/>
      <c r="L320" s="114">
        <f>Data_Drop!X323</f>
        <v>511</v>
      </c>
      <c r="M320" s="114"/>
      <c r="N320" s="114">
        <f>Data_Drop!Y323</f>
        <v>1085</v>
      </c>
      <c r="O320" s="114"/>
      <c r="P320" s="114">
        <f>Data_Drop!Z323</f>
        <v>8927</v>
      </c>
      <c r="Q320" s="114"/>
      <c r="R320" s="114">
        <f>Data_Drop!AA323</f>
        <v>0</v>
      </c>
      <c r="S320" s="115"/>
      <c r="T320" s="116">
        <f t="shared" si="4"/>
        <v>8927</v>
      </c>
    </row>
    <row r="321" spans="2:20" s="111" customFormat="1" ht="17.5" customHeight="1" x14ac:dyDescent="0.35">
      <c r="B321" s="112" t="str">
        <f>Data_Drop!C324</f>
        <v>Westwood</v>
      </c>
      <c r="C321" s="113"/>
      <c r="D321" s="114">
        <f>Data_Drop!L324</f>
        <v>7983</v>
      </c>
      <c r="E321" s="114"/>
      <c r="F321" s="114">
        <f>Data_Drop!M324</f>
        <v>10</v>
      </c>
      <c r="G321" s="114"/>
      <c r="H321" s="114">
        <f>Data_Drop!N324</f>
        <v>7993</v>
      </c>
      <c r="I321" s="114"/>
      <c r="J321" s="114">
        <f>Data_Drop!W324</f>
        <v>4989</v>
      </c>
      <c r="K321" s="114"/>
      <c r="L321" s="114">
        <f>Data_Drop!X324</f>
        <v>116</v>
      </c>
      <c r="M321" s="114"/>
      <c r="N321" s="114">
        <f>Data_Drop!Y324</f>
        <v>809</v>
      </c>
      <c r="O321" s="114"/>
      <c r="P321" s="114">
        <f>Data_Drop!Z324</f>
        <v>5914</v>
      </c>
      <c r="Q321" s="114"/>
      <c r="R321" s="114">
        <f>Data_Drop!AA324</f>
        <v>0</v>
      </c>
      <c r="S321" s="115"/>
      <c r="T321" s="116">
        <f t="shared" si="4"/>
        <v>5914</v>
      </c>
    </row>
    <row r="322" spans="2:20" s="111" customFormat="1" ht="17.5" customHeight="1" x14ac:dyDescent="0.35">
      <c r="B322" s="112" t="str">
        <f>Data_Drop!C325</f>
        <v>Whiting</v>
      </c>
      <c r="C322" s="113"/>
      <c r="D322" s="114">
        <f>Data_Drop!L325</f>
        <v>7983</v>
      </c>
      <c r="E322" s="114"/>
      <c r="F322" s="114">
        <f>Data_Drop!M325</f>
        <v>10</v>
      </c>
      <c r="G322" s="114"/>
      <c r="H322" s="114">
        <f>Data_Drop!N325</f>
        <v>7993</v>
      </c>
      <c r="I322" s="114"/>
      <c r="J322" s="114">
        <f>Data_Drop!W325</f>
        <v>1717</v>
      </c>
      <c r="K322" s="114"/>
      <c r="L322" s="114">
        <f>Data_Drop!X325</f>
        <v>230</v>
      </c>
      <c r="M322" s="114"/>
      <c r="N322" s="114">
        <f>Data_Drop!Y325</f>
        <v>209</v>
      </c>
      <c r="O322" s="114"/>
      <c r="P322" s="114">
        <f>Data_Drop!Z325</f>
        <v>2156</v>
      </c>
      <c r="Q322" s="114"/>
      <c r="R322" s="114">
        <f>Data_Drop!AA325</f>
        <v>0</v>
      </c>
      <c r="S322" s="115"/>
      <c r="T322" s="116">
        <f t="shared" si="4"/>
        <v>2156</v>
      </c>
    </row>
    <row r="323" spans="2:20" s="111" customFormat="1" ht="17.5" customHeight="1" x14ac:dyDescent="0.35">
      <c r="B323" s="112" t="str">
        <f>Data_Drop!C326</f>
        <v>Williamsburg</v>
      </c>
      <c r="C323" s="113"/>
      <c r="D323" s="114">
        <f>Data_Drop!L326</f>
        <v>7983</v>
      </c>
      <c r="E323" s="114"/>
      <c r="F323" s="114">
        <f>Data_Drop!M326</f>
        <v>10</v>
      </c>
      <c r="G323" s="114"/>
      <c r="H323" s="114">
        <f>Data_Drop!N326</f>
        <v>7993</v>
      </c>
      <c r="I323" s="114"/>
      <c r="J323" s="114">
        <f>Data_Drop!W326</f>
        <v>11045</v>
      </c>
      <c r="K323" s="114"/>
      <c r="L323" s="114">
        <f>Data_Drop!X326</f>
        <v>232</v>
      </c>
      <c r="M323" s="114"/>
      <c r="N323" s="114">
        <f>Data_Drop!Y326</f>
        <v>1090</v>
      </c>
      <c r="O323" s="114"/>
      <c r="P323" s="114">
        <f>Data_Drop!Z326</f>
        <v>12367</v>
      </c>
      <c r="Q323" s="114"/>
      <c r="R323" s="114">
        <f>Data_Drop!AA326</f>
        <v>0</v>
      </c>
      <c r="S323" s="115"/>
      <c r="T323" s="116">
        <f t="shared" si="4"/>
        <v>12367</v>
      </c>
    </row>
    <row r="324" spans="2:20" s="111" customFormat="1" ht="17.5" customHeight="1" x14ac:dyDescent="0.35">
      <c r="B324" s="112" t="str">
        <f>Data_Drop!C327</f>
        <v>Wilton</v>
      </c>
      <c r="C324" s="113"/>
      <c r="D324" s="114">
        <f>Data_Drop!L327</f>
        <v>7983</v>
      </c>
      <c r="E324" s="114"/>
      <c r="F324" s="114">
        <f>Data_Drop!M327</f>
        <v>10</v>
      </c>
      <c r="G324" s="114"/>
      <c r="H324" s="114">
        <f>Data_Drop!N327</f>
        <v>7993</v>
      </c>
      <c r="I324" s="114"/>
      <c r="J324" s="114">
        <f>Data_Drop!W327</f>
        <v>8154</v>
      </c>
      <c r="K324" s="114"/>
      <c r="L324" s="114">
        <f>Data_Drop!X327</f>
        <v>394</v>
      </c>
      <c r="M324" s="114"/>
      <c r="N324" s="114">
        <f>Data_Drop!Y327</f>
        <v>816</v>
      </c>
      <c r="O324" s="114"/>
      <c r="P324" s="114">
        <f>Data_Drop!Z327</f>
        <v>9364</v>
      </c>
      <c r="Q324" s="114"/>
      <c r="R324" s="114">
        <f>Data_Drop!AA327</f>
        <v>0</v>
      </c>
      <c r="S324" s="115"/>
      <c r="T324" s="116">
        <f t="shared" si="4"/>
        <v>9364</v>
      </c>
    </row>
    <row r="325" spans="2:20" s="111" customFormat="1" ht="17.5" customHeight="1" x14ac:dyDescent="0.35">
      <c r="B325" s="112" t="str">
        <f>Data_Drop!C328</f>
        <v>Winfield-Mt Union</v>
      </c>
      <c r="C325" s="113"/>
      <c r="D325" s="114">
        <f>Data_Drop!L328</f>
        <v>7983</v>
      </c>
      <c r="E325" s="114"/>
      <c r="F325" s="114">
        <f>Data_Drop!M328</f>
        <v>10</v>
      </c>
      <c r="G325" s="114"/>
      <c r="H325" s="114">
        <f>Data_Drop!N328</f>
        <v>7993</v>
      </c>
      <c r="I325" s="114"/>
      <c r="J325" s="114">
        <f>Data_Drop!W328</f>
        <v>3026</v>
      </c>
      <c r="K325" s="114"/>
      <c r="L325" s="114">
        <f>Data_Drop!X328</f>
        <v>121</v>
      </c>
      <c r="M325" s="114"/>
      <c r="N325" s="114">
        <f>Data_Drop!Y328</f>
        <v>404</v>
      </c>
      <c r="O325" s="114"/>
      <c r="P325" s="114">
        <f>Data_Drop!Z328</f>
        <v>3551</v>
      </c>
      <c r="Q325" s="114"/>
      <c r="R325" s="114">
        <f>Data_Drop!AA328</f>
        <v>0</v>
      </c>
      <c r="S325" s="115"/>
      <c r="T325" s="116">
        <f t="shared" si="4"/>
        <v>3551</v>
      </c>
    </row>
    <row r="326" spans="2:20" s="111" customFormat="1" ht="17.5" customHeight="1" x14ac:dyDescent="0.35">
      <c r="B326" s="112" t="str">
        <f>Data_Drop!C329</f>
        <v>Winterset</v>
      </c>
      <c r="C326" s="113"/>
      <c r="D326" s="114">
        <f>Data_Drop!L329</f>
        <v>7983</v>
      </c>
      <c r="E326" s="114"/>
      <c r="F326" s="114">
        <f>Data_Drop!M329</f>
        <v>10</v>
      </c>
      <c r="G326" s="114"/>
      <c r="H326" s="114">
        <f>Data_Drop!N329</f>
        <v>7993</v>
      </c>
      <c r="I326" s="114"/>
      <c r="J326" s="114">
        <f>Data_Drop!W329</f>
        <v>16458</v>
      </c>
      <c r="K326" s="114"/>
      <c r="L326" s="114">
        <f>Data_Drop!X329</f>
        <v>456</v>
      </c>
      <c r="M326" s="114"/>
      <c r="N326" s="114">
        <f>Data_Drop!Y329</f>
        <v>2329</v>
      </c>
      <c r="O326" s="114"/>
      <c r="P326" s="114">
        <f>Data_Drop!Z329</f>
        <v>19243</v>
      </c>
      <c r="Q326" s="114"/>
      <c r="R326" s="114">
        <f>Data_Drop!AA329</f>
        <v>0</v>
      </c>
      <c r="S326" s="115"/>
      <c r="T326" s="116">
        <f t="shared" ref="T326:T329" si="5">R326+P326</f>
        <v>19243</v>
      </c>
    </row>
    <row r="327" spans="2:20" s="111" customFormat="1" ht="17.5" customHeight="1" x14ac:dyDescent="0.35">
      <c r="B327" s="112" t="str">
        <f>Data_Drop!C330</f>
        <v>Woodbine</v>
      </c>
      <c r="C327" s="113"/>
      <c r="D327" s="114">
        <f>Data_Drop!L330</f>
        <v>7983</v>
      </c>
      <c r="E327" s="114"/>
      <c r="F327" s="114">
        <f>Data_Drop!M330</f>
        <v>10</v>
      </c>
      <c r="G327" s="114"/>
      <c r="H327" s="114">
        <f>Data_Drop!N330</f>
        <v>7993</v>
      </c>
      <c r="I327" s="114"/>
      <c r="J327" s="114">
        <f>Data_Drop!W330</f>
        <v>5125</v>
      </c>
      <c r="K327" s="114"/>
      <c r="L327" s="114">
        <f>Data_Drop!X330</f>
        <v>230</v>
      </c>
      <c r="M327" s="114"/>
      <c r="N327" s="114">
        <f>Data_Drop!Y330</f>
        <v>600</v>
      </c>
      <c r="O327" s="114"/>
      <c r="P327" s="114">
        <f>Data_Drop!Z330</f>
        <v>5955</v>
      </c>
      <c r="Q327" s="114"/>
      <c r="R327" s="114">
        <f>Data_Drop!AA330</f>
        <v>0</v>
      </c>
      <c r="S327" s="115"/>
      <c r="T327" s="116">
        <f t="shared" si="5"/>
        <v>5955</v>
      </c>
    </row>
    <row r="328" spans="2:20" s="111" customFormat="1" ht="17.5" customHeight="1" x14ac:dyDescent="0.35">
      <c r="B328" s="112" t="str">
        <f>Data_Drop!C331</f>
        <v>Woodbury Central</v>
      </c>
      <c r="C328" s="113"/>
      <c r="D328" s="114">
        <f>Data_Drop!L331</f>
        <v>7983</v>
      </c>
      <c r="E328" s="114"/>
      <c r="F328" s="114">
        <f>Data_Drop!M331</f>
        <v>10</v>
      </c>
      <c r="G328" s="114"/>
      <c r="H328" s="114">
        <f>Data_Drop!N331</f>
        <v>7993</v>
      </c>
      <c r="I328" s="114"/>
      <c r="J328" s="114">
        <f>Data_Drop!W331</f>
        <v>5159</v>
      </c>
      <c r="K328" s="114"/>
      <c r="L328" s="114">
        <f>Data_Drop!X331</f>
        <v>252</v>
      </c>
      <c r="M328" s="114"/>
      <c r="N328" s="114">
        <f>Data_Drop!Y331</f>
        <v>888</v>
      </c>
      <c r="O328" s="114"/>
      <c r="P328" s="114">
        <f>Data_Drop!Z331</f>
        <v>6299</v>
      </c>
      <c r="Q328" s="114"/>
      <c r="R328" s="114">
        <f>Data_Drop!AA331</f>
        <v>0</v>
      </c>
      <c r="S328" s="115"/>
      <c r="T328" s="116">
        <f t="shared" si="5"/>
        <v>6299</v>
      </c>
    </row>
    <row r="329" spans="2:20" s="111" customFormat="1" ht="17.5" customHeight="1" thickBot="1" x14ac:dyDescent="0.4">
      <c r="B329" s="117" t="str">
        <f>Data_Drop!C332</f>
        <v>Woodward-Granger</v>
      </c>
      <c r="C329" s="118"/>
      <c r="D329" s="119">
        <f>Data_Drop!L332</f>
        <v>8040</v>
      </c>
      <c r="E329" s="119"/>
      <c r="F329" s="119">
        <f>Data_Drop!M332</f>
        <v>0</v>
      </c>
      <c r="G329" s="119"/>
      <c r="H329" s="119">
        <f>Data_Drop!N332</f>
        <v>8040</v>
      </c>
      <c r="I329" s="119"/>
      <c r="J329" s="119">
        <f>Data_Drop!W332</f>
        <v>0</v>
      </c>
      <c r="K329" s="119"/>
      <c r="L329" s="119">
        <f>Data_Drop!X332</f>
        <v>0</v>
      </c>
      <c r="M329" s="119"/>
      <c r="N329" s="119">
        <f>Data_Drop!Y332</f>
        <v>0</v>
      </c>
      <c r="O329" s="119"/>
      <c r="P329" s="119">
        <f>Data_Drop!Z332</f>
        <v>0</v>
      </c>
      <c r="Q329" s="119"/>
      <c r="R329" s="119">
        <f>Data_Drop!AA332</f>
        <v>12354.9</v>
      </c>
      <c r="S329" s="120"/>
      <c r="T329" s="121">
        <f t="shared" si="5"/>
        <v>12354.9</v>
      </c>
    </row>
    <row r="330" spans="2:20" ht="10.9" customHeight="1" thickTop="1" x14ac:dyDescent="0.3">
      <c r="D330" s="98"/>
      <c r="E330" s="98"/>
      <c r="F330" s="98"/>
      <c r="G330" s="98"/>
      <c r="H330" s="98"/>
      <c r="I330" s="98"/>
      <c r="J330" s="98"/>
      <c r="K330" s="98"/>
      <c r="L330" s="98"/>
      <c r="M330" s="98"/>
      <c r="N330" s="98"/>
      <c r="O330" s="98"/>
      <c r="P330" s="98"/>
      <c r="Q330" s="98"/>
      <c r="R330" s="98"/>
    </row>
    <row r="331" spans="2:20" s="101" customFormat="1" x14ac:dyDescent="0.3">
      <c r="B331" s="94" t="s">
        <v>305</v>
      </c>
      <c r="C331" s="99"/>
      <c r="D331" s="100"/>
      <c r="E331" s="100"/>
      <c r="F331" s="100"/>
      <c r="G331" s="100"/>
      <c r="H331" s="100"/>
      <c r="I331" s="100"/>
      <c r="J331" s="100">
        <f>SUM(J5:J329)</f>
        <v>3611180</v>
      </c>
      <c r="K331" s="100"/>
      <c r="L331" s="100">
        <f>SUM(L5:L329)</f>
        <v>123432</v>
      </c>
      <c r="M331" s="100"/>
      <c r="N331" s="100">
        <f>SUM(N5:N329)</f>
        <v>502068</v>
      </c>
      <c r="O331" s="100"/>
      <c r="P331" s="100">
        <f>SUM(P5:P329)</f>
        <v>4236680</v>
      </c>
      <c r="Q331" s="100"/>
      <c r="R331" s="100">
        <f>SUM(R5:R329)</f>
        <v>1437120.8699999999</v>
      </c>
      <c r="T331" s="100">
        <f>SUM(T5:T329)</f>
        <v>5673800.870000002</v>
      </c>
    </row>
    <row r="333" spans="2:20" x14ac:dyDescent="0.3">
      <c r="B333" s="102" t="s">
        <v>306</v>
      </c>
      <c r="N333" s="103" t="s">
        <v>307</v>
      </c>
      <c r="P333" s="91">
        <f>COUNTIF(P5:P329,"&gt;0")</f>
        <v>236</v>
      </c>
      <c r="R333" s="91">
        <f>COUNTIF(R5:R329,"&gt;0")</f>
        <v>102</v>
      </c>
      <c r="T333" s="91">
        <f>COUNTIF(T5:T329,"&gt;0")</f>
        <v>325</v>
      </c>
    </row>
    <row r="334" spans="2:20" x14ac:dyDescent="0.3">
      <c r="B334" s="102" t="s">
        <v>402</v>
      </c>
    </row>
    <row r="335" spans="2:20" x14ac:dyDescent="0.3">
      <c r="B335" s="102" t="s">
        <v>311</v>
      </c>
    </row>
    <row r="336" spans="2:20" x14ac:dyDescent="0.3">
      <c r="B336" s="102" t="s">
        <v>403</v>
      </c>
    </row>
    <row r="337" spans="2:20" x14ac:dyDescent="0.3">
      <c r="B337" s="102" t="str">
        <f>Impact_Totals!D36</f>
        <v>Estimates based on preliminary enrollments and weightings and may be subject to change.</v>
      </c>
    </row>
    <row r="338" spans="2:20" ht="7.9" customHeight="1" x14ac:dyDescent="0.3">
      <c r="B338" s="102"/>
    </row>
    <row r="339" spans="2:20" x14ac:dyDescent="0.3">
      <c r="B339" s="102" t="str">
        <f>Impact_Totals!D38</f>
        <v>Sources:</v>
      </c>
    </row>
    <row r="340" spans="2:20" x14ac:dyDescent="0.3">
      <c r="B340" s="102" t="str">
        <f>Impact_Totals!D39</f>
        <v>Iowa Department of Education, Certified Enrollment file</v>
      </c>
    </row>
    <row r="341" spans="2:20" x14ac:dyDescent="0.3">
      <c r="B341" s="102" t="str">
        <f>Impact_Totals!D40</f>
        <v>Iowa Department of Management, School Aid file</v>
      </c>
      <c r="T341" s="104">
        <f>Impact_Totals!D43</f>
        <v>45690</v>
      </c>
    </row>
    <row r="342" spans="2:20" x14ac:dyDescent="0.3">
      <c r="B342" s="102" t="str">
        <f>Impact_Totals!D41</f>
        <v>IASB analysis and calculations</v>
      </c>
    </row>
    <row r="343" spans="2:20" x14ac:dyDescent="0.3">
      <c r="B343" s="102"/>
    </row>
  </sheetData>
  <mergeCells count="3">
    <mergeCell ref="D3:H3"/>
    <mergeCell ref="J3:P3"/>
    <mergeCell ref="B1:T1"/>
  </mergeCells>
  <pageMargins left="0.17" right="0.19" top="0.42" bottom="0.65" header="0.3" footer="0.17"/>
  <pageSetup scale="75" fitToHeight="0" orientation="landscape" r:id="rId1"/>
  <headerFooter>
    <oddFooter>&amp;LIASB:  &amp;F  &amp;A&amp;C&amp;P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Data_Drop</vt:lpstr>
      <vt:lpstr>NOTES</vt:lpstr>
      <vt:lpstr>Impact_Totals</vt:lpstr>
      <vt:lpstr>DCPP_Summary</vt:lpstr>
      <vt:lpstr>dist_list</vt:lpstr>
      <vt:lpstr>DCPP_Summary!Print_Titles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Snyder</dc:creator>
  <cp:lastModifiedBy>Michael Guanci</cp:lastModifiedBy>
  <cp:lastPrinted>2025-02-04T20:21:04Z</cp:lastPrinted>
  <dcterms:created xsi:type="dcterms:W3CDTF">2018-02-15T15:11:13Z</dcterms:created>
  <dcterms:modified xsi:type="dcterms:W3CDTF">2025-02-04T20:24:11Z</dcterms:modified>
</cp:coreProperties>
</file>